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jales\AppData\Local\Temp\OneNote\15.0\NT\0-2\"/>
    </mc:Choice>
  </mc:AlternateContent>
  <bookViews>
    <workbookView xWindow="360" yWindow="255" windowWidth="20985" windowHeight="8895" activeTab="1"/>
  </bookViews>
  <sheets>
    <sheet name="Timeline" sheetId="3" r:id="rId1"/>
    <sheet name="Key" sheetId="2" r:id="rId2"/>
  </sheets>
  <calcPr calcId="152511"/>
</workbook>
</file>

<file path=xl/calcChain.xml><?xml version="1.0" encoding="utf-8"?>
<calcChain xmlns="http://schemas.openxmlformats.org/spreadsheetml/2006/main">
  <c r="A133" i="3" l="1"/>
  <c r="D133" i="3" s="1"/>
  <c r="A132" i="3"/>
  <c r="D132" i="3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7" i="3"/>
  <c r="D8" i="3" l="1"/>
  <c r="D7" i="3"/>
  <c r="A9" i="3" l="1"/>
  <c r="D9" i="3" s="1"/>
  <c r="A10" i="3" l="1"/>
  <c r="D10" i="3" s="1"/>
  <c r="A11" i="3" l="1"/>
  <c r="D11" i="3" s="1"/>
  <c r="A12" i="3" l="1"/>
  <c r="D12" i="3" s="1"/>
  <c r="A13" i="3" l="1"/>
  <c r="D13" i="3" s="1"/>
  <c r="A14" i="3" l="1"/>
  <c r="A15" i="3" l="1"/>
  <c r="D14" i="3"/>
  <c r="A16" i="3" l="1"/>
  <c r="D15" i="3"/>
  <c r="A17" i="3" l="1"/>
  <c r="D16" i="3"/>
  <c r="A18" i="3" l="1"/>
  <c r="D17" i="3"/>
  <c r="A19" i="3" l="1"/>
  <c r="D18" i="3"/>
  <c r="A20" i="3" l="1"/>
  <c r="D19" i="3"/>
  <c r="A21" i="3" l="1"/>
  <c r="D20" i="3"/>
  <c r="A22" i="3" l="1"/>
  <c r="D21" i="3"/>
  <c r="A23" i="3" l="1"/>
  <c r="D22" i="3"/>
  <c r="A24" i="3" l="1"/>
  <c r="D23" i="3"/>
  <c r="A25" i="3" l="1"/>
  <c r="D24" i="3"/>
  <c r="A26" i="3" l="1"/>
  <c r="D25" i="3"/>
  <c r="A27" i="3" l="1"/>
  <c r="D26" i="3"/>
  <c r="A28" i="3" l="1"/>
  <c r="D27" i="3"/>
  <c r="A29" i="3" l="1"/>
  <c r="D28" i="3"/>
  <c r="A30" i="3" l="1"/>
  <c r="D29" i="3"/>
  <c r="A31" i="3" l="1"/>
  <c r="D30" i="3"/>
  <c r="A32" i="3" l="1"/>
  <c r="D31" i="3"/>
  <c r="A33" i="3" l="1"/>
  <c r="D32" i="3"/>
  <c r="A34" i="3" l="1"/>
  <c r="D33" i="3"/>
  <c r="A35" i="3" l="1"/>
  <c r="D34" i="3"/>
  <c r="A36" i="3" l="1"/>
  <c r="D35" i="3"/>
  <c r="A37" i="3" l="1"/>
  <c r="D36" i="3"/>
  <c r="A38" i="3" l="1"/>
  <c r="D37" i="3"/>
  <c r="A39" i="3" l="1"/>
  <c r="D38" i="3"/>
  <c r="A40" i="3" l="1"/>
  <c r="D39" i="3"/>
  <c r="A41" i="3" l="1"/>
  <c r="D40" i="3"/>
  <c r="A42" i="3" l="1"/>
  <c r="D41" i="3"/>
  <c r="D42" i="3" l="1"/>
  <c r="A43" i="3"/>
  <c r="D43" i="3" l="1"/>
  <c r="A44" i="3"/>
  <c r="A45" i="3" l="1"/>
  <c r="D44" i="3"/>
  <c r="A46" i="3" l="1"/>
  <c r="D45" i="3"/>
  <c r="A47" i="3" l="1"/>
  <c r="D46" i="3"/>
  <c r="A48" i="3" l="1"/>
  <c r="D47" i="3"/>
  <c r="A49" i="3" l="1"/>
  <c r="D48" i="3"/>
  <c r="A50" i="3" l="1"/>
  <c r="D49" i="3"/>
  <c r="A51" i="3" l="1"/>
  <c r="D50" i="3"/>
  <c r="A52" i="3" l="1"/>
  <c r="D51" i="3"/>
  <c r="A53" i="3" l="1"/>
  <c r="D52" i="3"/>
  <c r="A54" i="3" l="1"/>
  <c r="D53" i="3"/>
  <c r="A55" i="3" l="1"/>
  <c r="D54" i="3"/>
  <c r="A56" i="3" l="1"/>
  <c r="D55" i="3"/>
  <c r="A57" i="3" l="1"/>
  <c r="D56" i="3"/>
  <c r="A58" i="3" l="1"/>
  <c r="D57" i="3"/>
  <c r="A59" i="3" l="1"/>
  <c r="D58" i="3"/>
  <c r="A60" i="3" l="1"/>
  <c r="D59" i="3"/>
  <c r="A61" i="3" l="1"/>
  <c r="D60" i="3"/>
  <c r="A62" i="3" l="1"/>
  <c r="D61" i="3"/>
  <c r="A63" i="3" l="1"/>
  <c r="D62" i="3"/>
  <c r="A64" i="3" l="1"/>
  <c r="D63" i="3"/>
  <c r="A65" i="3" l="1"/>
  <c r="D64" i="3"/>
  <c r="A66" i="3" l="1"/>
  <c r="D65" i="3"/>
  <c r="A67" i="3" l="1"/>
  <c r="D66" i="3"/>
  <c r="A68" i="3" l="1"/>
  <c r="D67" i="3"/>
  <c r="A69" i="3" l="1"/>
  <c r="D68" i="3"/>
  <c r="A70" i="3" l="1"/>
  <c r="D69" i="3"/>
  <c r="A71" i="3" l="1"/>
  <c r="D70" i="3"/>
  <c r="A72" i="3" l="1"/>
  <c r="D71" i="3"/>
  <c r="A73" i="3" l="1"/>
  <c r="D72" i="3"/>
  <c r="A74" i="3" l="1"/>
  <c r="D73" i="3"/>
  <c r="A75" i="3" l="1"/>
  <c r="D74" i="3"/>
  <c r="A76" i="3" l="1"/>
  <c r="D75" i="3"/>
  <c r="A77" i="3" l="1"/>
  <c r="D76" i="3"/>
  <c r="A78" i="3" l="1"/>
  <c r="D77" i="3"/>
  <c r="A79" i="3" l="1"/>
  <c r="D78" i="3"/>
  <c r="A80" i="3" l="1"/>
  <c r="D79" i="3"/>
  <c r="A81" i="3" l="1"/>
  <c r="D80" i="3"/>
  <c r="A82" i="3" l="1"/>
  <c r="D81" i="3"/>
  <c r="A83" i="3" l="1"/>
  <c r="D82" i="3"/>
  <c r="A84" i="3" l="1"/>
  <c r="D83" i="3"/>
  <c r="A85" i="3" l="1"/>
  <c r="D84" i="3"/>
  <c r="A86" i="3" l="1"/>
  <c r="D85" i="3"/>
  <c r="A87" i="3" l="1"/>
  <c r="D86" i="3"/>
  <c r="A88" i="3" l="1"/>
  <c r="D87" i="3"/>
  <c r="A89" i="3" l="1"/>
  <c r="D88" i="3"/>
  <c r="A90" i="3" l="1"/>
  <c r="D89" i="3"/>
  <c r="A91" i="3" l="1"/>
  <c r="D90" i="3"/>
  <c r="A92" i="3" l="1"/>
  <c r="D91" i="3"/>
  <c r="A93" i="3" l="1"/>
  <c r="D92" i="3"/>
  <c r="A94" i="3" l="1"/>
  <c r="D93" i="3"/>
  <c r="A95" i="3" l="1"/>
  <c r="D94" i="3"/>
  <c r="A96" i="3" l="1"/>
  <c r="D95" i="3"/>
  <c r="A97" i="3" l="1"/>
  <c r="D96" i="3"/>
  <c r="A98" i="3" l="1"/>
  <c r="D97" i="3"/>
  <c r="A99" i="3" l="1"/>
  <c r="D98" i="3"/>
  <c r="A100" i="3" l="1"/>
  <c r="D99" i="3"/>
  <c r="A101" i="3" l="1"/>
  <c r="D100" i="3"/>
  <c r="A102" i="3" l="1"/>
  <c r="D101" i="3"/>
  <c r="A103" i="3" l="1"/>
  <c r="D102" i="3"/>
  <c r="A104" i="3" l="1"/>
  <c r="D103" i="3"/>
  <c r="A105" i="3" l="1"/>
  <c r="D104" i="3"/>
  <c r="A106" i="3" l="1"/>
  <c r="D105" i="3"/>
  <c r="A107" i="3" l="1"/>
  <c r="D106" i="3"/>
  <c r="A108" i="3" l="1"/>
  <c r="D107" i="3"/>
  <c r="A109" i="3" l="1"/>
  <c r="D108" i="3"/>
  <c r="A110" i="3" l="1"/>
  <c r="D109" i="3"/>
  <c r="A111" i="3" l="1"/>
  <c r="D110" i="3"/>
  <c r="A112" i="3" l="1"/>
  <c r="D111" i="3"/>
  <c r="A113" i="3" l="1"/>
  <c r="D112" i="3"/>
  <c r="A114" i="3" l="1"/>
  <c r="D113" i="3"/>
  <c r="A115" i="3" l="1"/>
  <c r="D114" i="3"/>
  <c r="A116" i="3" l="1"/>
  <c r="D115" i="3"/>
  <c r="A117" i="3" l="1"/>
  <c r="D116" i="3"/>
  <c r="A118" i="3" l="1"/>
  <c r="D117" i="3"/>
  <c r="A119" i="3" l="1"/>
  <c r="D118" i="3"/>
  <c r="A120" i="3" l="1"/>
  <c r="D119" i="3"/>
  <c r="A121" i="3" l="1"/>
  <c r="D120" i="3"/>
  <c r="A122" i="3" l="1"/>
  <c r="D121" i="3"/>
  <c r="A123" i="3" l="1"/>
  <c r="D122" i="3"/>
  <c r="A124" i="3" l="1"/>
  <c r="D123" i="3"/>
  <c r="A125" i="3" l="1"/>
  <c r="D124" i="3"/>
  <c r="A126" i="3" l="1"/>
  <c r="D125" i="3"/>
  <c r="A127" i="3" l="1"/>
  <c r="D126" i="3"/>
  <c r="A128" i="3" l="1"/>
  <c r="D127" i="3"/>
  <c r="A129" i="3" l="1"/>
  <c r="D128" i="3"/>
  <c r="A130" i="3" l="1"/>
  <c r="D129" i="3"/>
  <c r="A131" i="3" l="1"/>
  <c r="D130" i="3"/>
  <c r="D131" i="3" l="1"/>
</calcChain>
</file>

<file path=xl/sharedStrings.xml><?xml version="1.0" encoding="utf-8"?>
<sst xmlns="http://schemas.openxmlformats.org/spreadsheetml/2006/main" count="495" uniqueCount="179">
  <si>
    <t>Commissioning</t>
  </si>
  <si>
    <t>AGC</t>
  </si>
  <si>
    <t>Gain Mode</t>
  </si>
  <si>
    <t>Bandwidth</t>
  </si>
  <si>
    <t>2.5 MHz</t>
  </si>
  <si>
    <t>Lev1b Nadir</t>
  </si>
  <si>
    <t>Off</t>
  </si>
  <si>
    <t>Lev1b Zenith</t>
  </si>
  <si>
    <t>Lev0 Nadir</t>
  </si>
  <si>
    <t>Lev0 Zenith</t>
  </si>
  <si>
    <t>V1.2C0</t>
  </si>
  <si>
    <t>Versions</t>
  </si>
  <si>
    <t>Coprocessor</t>
  </si>
  <si>
    <t>V1.3C0</t>
  </si>
  <si>
    <t>V1.4C0</t>
  </si>
  <si>
    <t>TDS Operations Cycle. AGC Mode</t>
  </si>
  <si>
    <t>SGR Software V1.3. AGC Mode</t>
  </si>
  <si>
    <t>SGR Software V1.4. AGC Mode</t>
  </si>
  <si>
    <t xml:space="preserve">Nadir with Fixed Gain (Lev1b). Nadir black body switching </t>
  </si>
  <si>
    <t>Gain=36</t>
  </si>
  <si>
    <t>4.2 MHz</t>
  </si>
  <si>
    <t>Nadir with Fixed Gain (Lev1b &amp; Lev0). Lev0 bandwidth 4.2 MHz</t>
  </si>
  <si>
    <t>Timeline Period Name</t>
  </si>
  <si>
    <t>Timeline Period Key</t>
  </si>
  <si>
    <t>Gain Varied</t>
  </si>
  <si>
    <t>-</t>
  </si>
  <si>
    <t>Yes</t>
  </si>
  <si>
    <t>Blackbody
Switched</t>
  </si>
  <si>
    <t>SGR
Software</t>
  </si>
  <si>
    <t>TDS-1 Collection Timeline</t>
  </si>
  <si>
    <t>Further information on the type of the collection is provided on the Key sheet</t>
  </si>
  <si>
    <t>The following list contains the configuration of the SGR-ReSI on TDS-1 for the GNSS-R data collections.</t>
  </si>
  <si>
    <t>F</t>
  </si>
  <si>
    <t>Start Date of Period</t>
  </si>
  <si>
    <t>No</t>
  </si>
  <si>
    <t>Collection Period Name (Changes highlighed)</t>
  </si>
  <si>
    <t>Collection Period Start Date</t>
  </si>
  <si>
    <t>Lev1b &amp; L2</t>
  </si>
  <si>
    <t>V1.5C0</t>
  </si>
  <si>
    <t>Satellite went into safe mode and so lost the recorded DDMs</t>
  </si>
  <si>
    <t>SGR Software V1.6. Add Nadir + Zenith black body switching + GPS attitude. Software test</t>
  </si>
  <si>
    <t>SGR Software V1.7</t>
  </si>
  <si>
    <t>V1.6C0</t>
  </si>
  <si>
    <t>GPS attitude</t>
  </si>
  <si>
    <t>V1.7C0</t>
  </si>
  <si>
    <t>V1.8C0</t>
  </si>
  <si>
    <t>Partial</t>
  </si>
  <si>
    <t>SGR Software V1.8. Correction to GPS attitude</t>
  </si>
  <si>
    <t>Gain=32</t>
  </si>
  <si>
    <t>Mode</t>
  </si>
  <si>
    <t>L1,AGC</t>
  </si>
  <si>
    <t>L1,Gain=34</t>
  </si>
  <si>
    <t>L1+L2,AGC</t>
  </si>
  <si>
    <t>(2.5, 16)MHz</t>
  </si>
  <si>
    <t>See separate details</t>
  </si>
  <si>
    <t>SGR-ReSI CAN commanding issue. Receiver not always in requested mode</t>
  </si>
  <si>
    <t>Blackbody telemetry not working. Some DDMs  will be incorrectly assigned between blackbody / antenna</t>
  </si>
  <si>
    <t>Blackbody telemetry working. GPS attitude allocation poor</t>
  </si>
  <si>
    <t>Blackbody telemetry working. GPS attitude allocation improved</t>
  </si>
  <si>
    <t>Missing data due to TDS data logger issue</t>
  </si>
  <si>
    <t>Christmas / New Year break in operations</t>
  </si>
  <si>
    <t xml:space="preserve">       - continues</t>
  </si>
  <si>
    <t>Orbital elements corruption followed by automatic recovery issue</t>
  </si>
  <si>
    <t>TDS SSTL PD day over-ran so operations started late</t>
  </si>
  <si>
    <t>Comments - Explanation of collection history (not a complete list)</t>
  </si>
  <si>
    <t>TDS Cycle between RD66 and RD67 not run due to OBC750 testing</t>
  </si>
  <si>
    <t>Black body switching enabled. However there are quality issues with telemetry for DDMs are not correctly classified as DDM or antenna. The TDS attitude control parameter changed: momentum bias</t>
  </si>
  <si>
    <t>Return to nominal DDM Processor settings. Bad sun-sensor removed from attitude control</t>
  </si>
  <si>
    <t>Change to DDM Processor Settings 5</t>
  </si>
  <si>
    <t>Return to nominal DDM Processor settings</t>
  </si>
  <si>
    <t>Data to be 
Released?</t>
  </si>
  <si>
    <t>CYGNSS Beacon tests</t>
  </si>
  <si>
    <t>Front end settings miss-configured. Higher implementation loss results</t>
  </si>
  <si>
    <t>Change to DDM Processor Settings 1 (A)</t>
  </si>
  <si>
    <t>Change to DDM Processor Settings 2 (C)</t>
  </si>
  <si>
    <t>Change to DDM Processor Settings 3 (B)</t>
  </si>
  <si>
    <t>Change to DDM Processor Settings 4 (D) &amp; TDS-1 ReSI yaw change by 180 degrees</t>
  </si>
  <si>
    <t>RD0-5</t>
  </si>
  <si>
    <t>Designation prior to V0.7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</si>
  <si>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</si>
  <si>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</si>
  <si>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</si>
  <si>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</si>
  <si>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</si>
  <si>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</si>
  <si>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</si>
  <si>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</si>
  <si>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</si>
  <si>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</si>
  <si>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RD16</t>
  </si>
  <si>
    <t>RD17</t>
  </si>
  <si>
    <t>RD18</t>
  </si>
  <si>
    <t>RD19</t>
  </si>
  <si>
    <t>RD20</t>
  </si>
  <si>
    <t>RD22</t>
  </si>
  <si>
    <t>RD23</t>
  </si>
  <si>
    <t>RD24</t>
  </si>
  <si>
    <t>RD25</t>
  </si>
  <si>
    <t>RD26</t>
  </si>
  <si>
    <t>RD27</t>
  </si>
  <si>
    <t>RD28</t>
  </si>
  <si>
    <t>RD29</t>
  </si>
  <si>
    <t>RD30</t>
  </si>
  <si>
    <t>RD31</t>
  </si>
  <si>
    <t>RD32</t>
  </si>
  <si>
    <t>RD33</t>
  </si>
  <si>
    <t>RD34</t>
  </si>
  <si>
    <t>RD35</t>
  </si>
  <si>
    <t>RD36</t>
  </si>
  <si>
    <t>RD37</t>
  </si>
  <si>
    <t>RD38</t>
  </si>
  <si>
    <t>RD39</t>
  </si>
  <si>
    <t>RD40</t>
  </si>
  <si>
    <t>RD41</t>
  </si>
  <si>
    <t>RD42</t>
  </si>
  <si>
    <t>RD72</t>
  </si>
  <si>
    <t>RD43</t>
  </si>
  <si>
    <t>RD44</t>
  </si>
  <si>
    <t>RD45</t>
  </si>
  <si>
    <t>RD46</t>
  </si>
  <si>
    <t>RD47</t>
  </si>
  <si>
    <t>RD48</t>
  </si>
  <si>
    <t>RD49</t>
  </si>
  <si>
    <t>RD50</t>
  </si>
  <si>
    <t>RD51</t>
  </si>
  <si>
    <t>RD52</t>
  </si>
  <si>
    <t>RD53</t>
  </si>
  <si>
    <t>RD54</t>
  </si>
  <si>
    <t>RD55</t>
  </si>
  <si>
    <t>RD56</t>
  </si>
  <si>
    <t>RD57</t>
  </si>
  <si>
    <t>RD58</t>
  </si>
  <si>
    <t>RD59</t>
  </si>
  <si>
    <t>RD60</t>
  </si>
  <si>
    <t>RD61</t>
  </si>
  <si>
    <t>RD62</t>
  </si>
  <si>
    <t>RD63</t>
  </si>
  <si>
    <t>RD64</t>
  </si>
  <si>
    <t>RD65</t>
  </si>
  <si>
    <t>RD66</t>
  </si>
  <si>
    <t>RD67</t>
  </si>
  <si>
    <t>RD68</t>
  </si>
  <si>
    <t>RD69</t>
  </si>
  <si>
    <t>RD70</t>
  </si>
  <si>
    <t>RD71</t>
  </si>
  <si>
    <t>RD73</t>
  </si>
  <si>
    <t>RD74</t>
  </si>
  <si>
    <t>RD75</t>
  </si>
  <si>
    <t>RD76</t>
  </si>
  <si>
    <t>RD77</t>
  </si>
  <si>
    <t>RD78</t>
  </si>
  <si>
    <t>RD79</t>
  </si>
  <si>
    <t>RD80</t>
  </si>
  <si>
    <t>RD81</t>
  </si>
  <si>
    <t>RD82</t>
  </si>
  <si>
    <t>RD83</t>
  </si>
  <si>
    <t>RD84</t>
  </si>
  <si>
    <t>RD85</t>
  </si>
  <si>
    <t>RD86</t>
  </si>
  <si>
    <t>RD87</t>
  </si>
  <si>
    <t>RD88</t>
  </si>
  <si>
    <t>RD89</t>
  </si>
  <si>
    <t>RD90</t>
  </si>
  <si>
    <t>RD91</t>
  </si>
  <si>
    <t>RD92</t>
  </si>
  <si>
    <t>RD93</t>
  </si>
  <si>
    <t>RD94</t>
  </si>
  <si>
    <t>RD95</t>
  </si>
  <si>
    <t>RD96</t>
  </si>
  <si>
    <t>RD97</t>
  </si>
  <si>
    <t>RD98</t>
  </si>
  <si>
    <t>RD21: Short collection using a series of front-end gains to determine the gain setting needed for nadir and zenith</t>
  </si>
  <si>
    <t>TDS-1 nominal mission ends after 3 years</t>
  </si>
  <si>
    <t>Collection Period Key</t>
  </si>
  <si>
    <t>SGR Software V1.5. Software test. Data quality issues</t>
  </si>
  <si>
    <t>SGR Software V1.3 Tests. Calibration Tests. Data quality issues.</t>
  </si>
  <si>
    <t>V1.9C1</t>
  </si>
  <si>
    <t xml:space="preserve">DDM Downlink Selection and Compression. SGR Software Release 1.9.1 FPGA Version 13. </t>
  </si>
  <si>
    <t>Start of continuous SGR-ReSI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</si>
</sst>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" fillId="2" borderId="4" xfId="0" applyFont="1" applyFill="1" applyBorder="1"/>
    <xf numFmtId="0" fontId="0" fillId="2" borderId="5" xfId="0" applyFill="1" applyBorder="1" applyAlignment="1">
      <alignment horizontal="left"/>
    </xf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2" fillId="2" borderId="7" xfId="0" applyFont="1" applyFill="1" applyBorder="1"/>
    <xf numFmtId="0" fontId="1" fillId="2" borderId="2" xfId="0" applyFont="1" applyFill="1" applyBorder="1" applyAlignment="1">
      <alignment horizontal="center"/>
    </xf>
    <xf numFmtId="14" fontId="0" fillId="3" borderId="1" xfId="0" applyNumberFormat="1" applyFill="1" applyBorder="1"/>
    <xf numFmtId="0" fontId="0" fillId="0" borderId="1" xfId="0" applyFill="1" applyBorder="1"/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5" xfId="0" applyFont="1" applyFill="1" applyBorder="1"/>
    <xf numFmtId="14" fontId="0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3" borderId="1" xfId="0" quotePrefix="1" applyFill="1" applyBorder="1"/>
    <xf numFmtId="0" fontId="1" fillId="2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4" borderId="0" xfId="0" applyFill="1" applyBorder="1"/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0" borderId="1" xfId="0" quotePrefix="1" applyBorder="1"/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2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topLeftCell="A115" workbookViewId="0">
      <selection activeCell="D133" sqref="D133"/>
    </sheetView>
  </sheetViews>
  <sheetFormatPr defaultRowHeight="15" x14ac:dyDescent="0.25"/>
  <cols>
    <col min="1" max="2" width="17" style="22" customWidth="1"/>
    <col min="3" max="3" width="11" style="37" customWidth="1"/>
    <col min="4" max="4" width="82.42578125" customWidth="1"/>
    <col min="5" max="5" width="82.42578125" style="29" customWidth="1"/>
    <col min="6" max="6" width="10.7109375" bestFit="1" customWidth="1"/>
  </cols>
  <sheetData>
    <row r="1" spans="1:6" ht="18.75" x14ac:dyDescent="0.3">
      <c r="A1" s="9" t="s">
        <v>29</v>
      </c>
      <c r="B1" s="23"/>
      <c r="C1" s="23"/>
      <c r="D1" s="10"/>
      <c r="E1" s="31"/>
      <c r="F1" s="30"/>
    </row>
    <row r="2" spans="1:6" ht="18.75" x14ac:dyDescent="0.3">
      <c r="A2" s="15"/>
      <c r="B2" s="27" t="s">
        <v>31</v>
      </c>
      <c r="C2" s="27"/>
      <c r="D2" s="27"/>
      <c r="E2" s="32"/>
      <c r="F2" s="30"/>
    </row>
    <row r="3" spans="1:6" x14ac:dyDescent="0.25">
      <c r="A3" s="11"/>
      <c r="B3" s="27" t="s">
        <v>30</v>
      </c>
      <c r="C3" s="27"/>
      <c r="D3" s="27"/>
      <c r="E3" s="32"/>
      <c r="F3" s="30"/>
    </row>
    <row r="4" spans="1:6" x14ac:dyDescent="0.25">
      <c r="A4" s="12"/>
      <c r="B4" s="14"/>
      <c r="C4" s="14"/>
      <c r="D4" s="13"/>
      <c r="E4" s="33"/>
      <c r="F4" s="30"/>
    </row>
    <row r="5" spans="1:6" x14ac:dyDescent="0.25">
      <c r="A5"/>
      <c r="B5"/>
      <c r="C5"/>
      <c r="E5" s="19"/>
    </row>
    <row r="6" spans="1:6" ht="30" x14ac:dyDescent="0.25">
      <c r="A6" s="7" t="s">
        <v>36</v>
      </c>
      <c r="B6" s="7" t="s">
        <v>78</v>
      </c>
      <c r="C6" s="7" t="s">
        <v>173</v>
      </c>
      <c r="D6" s="7" t="s">
        <v>35</v>
      </c>
      <c r="E6" s="7" t="s">
        <v>64</v>
      </c>
    </row>
    <row r="7" spans="1:6" x14ac:dyDescent="0.25">
      <c r="A7" s="21">
        <v>41883</v>
      </c>
      <c r="B7" s="24" t="s">
        <v>77</v>
      </c>
      <c r="C7" s="35">
        <f>INDEX(Key!$A$4:$A$1000,MATCH(A7+0.1,Key!$C$4:$C$1000,1))</f>
        <v>1</v>
      </c>
      <c r="D7" s="1" t="str">
        <f>INDEX(Key!$B$4:$B$1000,MATCH(A7+0.1,Key!$C$4:$C$1000,1))</f>
        <v>Commissioning</v>
      </c>
      <c r="E7" s="28"/>
      <c r="F7" s="20"/>
    </row>
    <row r="8" spans="1:6" x14ac:dyDescent="0.25">
      <c r="A8" s="21">
        <v>41942</v>
      </c>
      <c r="B8" s="24" t="s">
        <v>79</v>
      </c>
      <c r="C8" s="35">
        <f>INDEX(Key!$A$4:$A$1000,MATCH(A8+0.1,Key!$C$4:$C$1000,1))</f>
        <v>2</v>
      </c>
      <c r="D8" s="1" t="str">
        <f>INDEX(Key!$B$4:$B$1000,MATCH(A8+0.1,Key!$C$4:$C$1000,1))</f>
        <v>TDS Operations Cycle. AGC Mode</v>
      </c>
      <c r="E8" s="28"/>
    </row>
    <row r="9" spans="1:6" x14ac:dyDescent="0.25">
      <c r="A9" s="21">
        <f t="shared" ref="A9:A72" si="0">A8+8</f>
        <v>41950</v>
      </c>
      <c r="B9" s="24" t="s">
        <v>80</v>
      </c>
      <c r="C9" s="35">
        <f>INDEX(Key!$A$4:$A$1000,MATCH(A9+0.1,Key!$C$4:$C$1000,1))</f>
        <v>2</v>
      </c>
      <c r="D9" s="1" t="str">
        <f>INDEX(Key!$B$4:$B$1000,MATCH(A9+0.1,Key!$C$4:$C$1000,1))</f>
        <v>TDS Operations Cycle. AGC Mode</v>
      </c>
      <c r="E9" s="28"/>
    </row>
    <row r="10" spans="1:6" x14ac:dyDescent="0.25">
      <c r="A10" s="21">
        <f t="shared" si="0"/>
        <v>41958</v>
      </c>
      <c r="B10" s="24" t="s">
        <v>81</v>
      </c>
      <c r="C10" s="35">
        <f>INDEX(Key!$A$4:$A$1000,MATCH(A10+0.1,Key!$C$4:$C$1000,1))</f>
        <v>2</v>
      </c>
      <c r="D10" s="1" t="str">
        <f>INDEX(Key!$B$4:$B$1000,MATCH(A10-0.1,Key!$C$4:$C$1000,1))</f>
        <v>TDS Operations Cycle. AGC Mode</v>
      </c>
      <c r="E10" s="28"/>
    </row>
    <row r="11" spans="1:6" x14ac:dyDescent="0.25">
      <c r="A11" s="21">
        <f t="shared" si="0"/>
        <v>41966</v>
      </c>
      <c r="B11" s="24" t="s">
        <v>82</v>
      </c>
      <c r="C11" s="35">
        <f>INDEX(Key!$A$4:$A$1000,MATCH(A11+0.1,Key!$C$4:$C$1000,1))</f>
        <v>2</v>
      </c>
      <c r="D11" s="1" t="str">
        <f>INDEX(Key!$B$4:$B$1000,MATCH(A11-0.1,Key!$C$4:$C$1000,1))</f>
        <v>TDS Operations Cycle. AGC Mode</v>
      </c>
      <c r="E11" s="28"/>
    </row>
    <row r="12" spans="1:6" x14ac:dyDescent="0.25">
      <c r="A12" s="21">
        <f t="shared" si="0"/>
        <v>41974</v>
      </c>
      <c r="B12" s="24" t="s">
        <v>83</v>
      </c>
      <c r="C12" s="35">
        <f>INDEX(Key!$A$4:$A$1000,MATCH(A12+0.1,Key!$C$4:$C$1000,1))</f>
        <v>2</v>
      </c>
      <c r="D12" s="1" t="str">
        <f>INDEX(Key!$B$4:$B$1000,MATCH(A12-0.1,Key!$C$4:$C$1000,1))</f>
        <v>TDS Operations Cycle. AGC Mode</v>
      </c>
      <c r="E12" s="28"/>
    </row>
    <row r="13" spans="1:6" x14ac:dyDescent="0.25">
      <c r="A13" s="21">
        <f t="shared" si="0"/>
        <v>41982</v>
      </c>
      <c r="B13" s="24" t="s">
        <v>84</v>
      </c>
      <c r="C13" s="35">
        <f>INDEX(Key!$A$4:$A$1000,MATCH(A13+0.1,Key!$C$4:$C$1000,1))</f>
        <v>2</v>
      </c>
      <c r="D13" s="1" t="str">
        <f>INDEX(Key!$B$4:$B$1000,MATCH(A13+1,Key!$C$4:$C$1000,1))</f>
        <v>TDS Operations Cycle. AGC Mode</v>
      </c>
      <c r="E13" s="28"/>
    </row>
    <row r="14" spans="1:6" x14ac:dyDescent="0.25">
      <c r="A14" s="21">
        <f t="shared" si="0"/>
        <v>41990</v>
      </c>
      <c r="B14" s="24" t="s">
        <v>85</v>
      </c>
      <c r="C14" s="35">
        <f>INDEX(Key!$A$4:$A$1000,MATCH(A14+0.1,Key!$C$4:$C$1000,1))</f>
        <v>2</v>
      </c>
      <c r="D14" s="1" t="str">
        <f>INDEX(Key!$B$4:$B$1000,MATCH(A14,Key!$C$4:$C$1000,1))</f>
        <v>TDS Operations Cycle. AGC Mode</v>
      </c>
      <c r="E14" s="28" t="s">
        <v>60</v>
      </c>
    </row>
    <row r="15" spans="1:6" x14ac:dyDescent="0.25">
      <c r="A15" s="21">
        <f t="shared" si="0"/>
        <v>41998</v>
      </c>
      <c r="B15" s="24"/>
      <c r="C15" s="35">
        <f>INDEX(Key!$A$4:$A$1000,MATCH(A15+0.1,Key!$C$4:$C$1000,1))</f>
        <v>2</v>
      </c>
      <c r="D15" s="1" t="str">
        <f>INDEX(Key!$B$4:$B$1000,MATCH(A15,Key!$C$4:$C$1000,1))</f>
        <v>TDS Operations Cycle. AGC Mode</v>
      </c>
      <c r="E15" s="28" t="s">
        <v>61</v>
      </c>
    </row>
    <row r="16" spans="1:6" x14ac:dyDescent="0.25">
      <c r="A16" s="21">
        <f t="shared" si="0"/>
        <v>42006</v>
      </c>
      <c r="B16" s="24" t="s">
        <v>86</v>
      </c>
      <c r="C16" s="35">
        <f>INDEX(Key!$A$4:$A$1000,MATCH(A16+0.1,Key!$C$4:$C$1000,1))</f>
        <v>2</v>
      </c>
      <c r="D16" s="1" t="str">
        <f>INDEX(Key!$B$4:$B$1000,MATCH(A16,Key!$C$4:$C$1000,1))</f>
        <v>TDS Operations Cycle. AGC Mode</v>
      </c>
      <c r="E16" s="28" t="s">
        <v>62</v>
      </c>
    </row>
    <row r="17" spans="1:5" x14ac:dyDescent="0.25">
      <c r="A17" s="21">
        <f t="shared" si="0"/>
        <v>42014</v>
      </c>
      <c r="B17" s="24" t="s">
        <v>87</v>
      </c>
      <c r="C17" s="35">
        <f>INDEX(Key!$A$4:$A$1000,MATCH(A17+0.1,Key!$C$4:$C$1000,1))</f>
        <v>2</v>
      </c>
      <c r="D17" s="1" t="str">
        <f>INDEX(Key!$B$4:$B$1000,MATCH(A17,Key!$C$4:$C$1000,1))</f>
        <v>TDS Operations Cycle. AGC Mode</v>
      </c>
      <c r="E17" s="28" t="s">
        <v>61</v>
      </c>
    </row>
    <row r="18" spans="1:5" x14ac:dyDescent="0.25">
      <c r="A18" s="21">
        <f t="shared" si="0"/>
        <v>42022</v>
      </c>
      <c r="B18" s="24" t="s">
        <v>88</v>
      </c>
      <c r="C18" s="35">
        <f>INDEX(Key!$A$4:$A$1000,MATCH(A18+0.1,Key!$C$4:$C$1000,1))</f>
        <v>2</v>
      </c>
      <c r="D18" s="1" t="str">
        <f>INDEX(Key!$B$4:$B$1000,MATCH(A18,Key!$C$4:$C$1000,1))</f>
        <v>TDS Operations Cycle. AGC Mode</v>
      </c>
      <c r="E18" s="28" t="s">
        <v>61</v>
      </c>
    </row>
    <row r="19" spans="1:5" x14ac:dyDescent="0.25">
      <c r="A19" s="21">
        <f t="shared" si="0"/>
        <v>42030</v>
      </c>
      <c r="B19" s="24" t="s">
        <v>89</v>
      </c>
      <c r="C19" s="35">
        <f>INDEX(Key!$A$4:$A$1000,MATCH(A19+0.1,Key!$C$4:$C$1000,1))</f>
        <v>2</v>
      </c>
      <c r="D19" s="1" t="str">
        <f>INDEX(Key!$B$4:$B$1000,MATCH(A19,Key!$C$4:$C$1000,1))</f>
        <v>TDS Operations Cycle. AGC Mode</v>
      </c>
      <c r="E19" s="28"/>
    </row>
    <row r="20" spans="1:5" x14ac:dyDescent="0.25">
      <c r="A20" s="21">
        <f t="shared" si="0"/>
        <v>42038</v>
      </c>
      <c r="B20" s="24" t="s">
        <v>90</v>
      </c>
      <c r="C20" s="35">
        <f>INDEX(Key!$A$4:$A$1000,MATCH(A20+0.1,Key!$C$4:$C$1000,1))</f>
        <v>2</v>
      </c>
      <c r="D20" s="1" t="str">
        <f>INDEX(Key!$B$4:$B$1000,MATCH(A20,Key!$C$4:$C$1000,1))</f>
        <v>TDS Operations Cycle. AGC Mode</v>
      </c>
      <c r="E20" s="28"/>
    </row>
    <row r="21" spans="1:5" x14ac:dyDescent="0.25">
      <c r="A21" s="21">
        <f t="shared" si="0"/>
        <v>42046</v>
      </c>
      <c r="B21" s="24" t="s">
        <v>91</v>
      </c>
      <c r="C21" s="35">
        <f>INDEX(Key!$A$4:$A$1000,MATCH(A21+0.1,Key!$C$4:$C$1000,1))</f>
        <v>2</v>
      </c>
      <c r="D21" s="1" t="str">
        <f>INDEX(Key!$B$4:$B$1000,MATCH(A21,Key!$C$4:$C$1000,1))</f>
        <v>TDS Operations Cycle. AGC Mode</v>
      </c>
      <c r="E21" s="28"/>
    </row>
    <row r="22" spans="1:5" x14ac:dyDescent="0.25">
      <c r="A22" s="21">
        <f t="shared" si="0"/>
        <v>42054</v>
      </c>
      <c r="B22" s="24" t="s">
        <v>92</v>
      </c>
      <c r="C22" s="35">
        <f>INDEX(Key!$A$4:$A$1000,MATCH(A22+0.1,Key!$C$4:$C$1000,1))</f>
        <v>2</v>
      </c>
      <c r="D22" s="1" t="str">
        <f>INDEX(Key!$B$4:$B$1000,MATCH(A22,Key!$C$4:$C$1000,1))</f>
        <v>TDS Operations Cycle. AGC Mode</v>
      </c>
      <c r="E22" s="28"/>
    </row>
    <row r="23" spans="1:5" ht="24.75" x14ac:dyDescent="0.25">
      <c r="A23" s="21">
        <f t="shared" si="0"/>
        <v>42062</v>
      </c>
      <c r="B23" s="24" t="s">
        <v>93</v>
      </c>
      <c r="C23" s="35">
        <f>INDEX(Key!$A$4:$A$1000,MATCH(A23+0.1,Key!$C$4:$C$1000,1))</f>
        <v>2</v>
      </c>
      <c r="D23" s="1" t="str">
        <f>INDEX(Key!$B$4:$B$1000,MATCH(A23,Key!$C$4:$C$1000,1))</f>
        <v>TDS Operations Cycle. AGC Mode</v>
      </c>
      <c r="E23" s="28" t="s">
        <v>171</v>
      </c>
    </row>
    <row r="24" spans="1:5" x14ac:dyDescent="0.25">
      <c r="A24" s="21">
        <f t="shared" si="0"/>
        <v>42070</v>
      </c>
      <c r="B24" s="24" t="s">
        <v>94</v>
      </c>
      <c r="C24" s="35">
        <f>INDEX(Key!$A$4:$A$1000,MATCH(A24+0.1,Key!$C$4:$C$1000,1))</f>
        <v>4</v>
      </c>
      <c r="D24" s="1" t="str">
        <f>INDEX(Key!$B$4:$B$1000,MATCH(A24,Key!$C$4:$C$1000,1))</f>
        <v>SGR Software V1.3. AGC Mode</v>
      </c>
      <c r="E24" s="28" t="s">
        <v>59</v>
      </c>
    </row>
    <row r="25" spans="1:5" x14ac:dyDescent="0.25">
      <c r="A25" s="21">
        <f t="shared" si="0"/>
        <v>42078</v>
      </c>
      <c r="B25" s="24" t="s">
        <v>95</v>
      </c>
      <c r="C25" s="35">
        <f>INDEX(Key!$A$4:$A$1000,MATCH(A25+0.1,Key!$C$4:$C$1000,1))</f>
        <v>4</v>
      </c>
      <c r="D25" s="1" t="str">
        <f>INDEX(Key!$B$4:$B$1000,MATCH(A25,Key!$C$4:$C$1000,1))</f>
        <v>SGR Software V1.3. AGC Mode</v>
      </c>
      <c r="E25" s="28" t="s">
        <v>59</v>
      </c>
    </row>
    <row r="26" spans="1:5" x14ac:dyDescent="0.25">
      <c r="A26" s="21">
        <f t="shared" si="0"/>
        <v>42086</v>
      </c>
      <c r="B26" s="24" t="s">
        <v>96</v>
      </c>
      <c r="C26" s="35">
        <f>INDEX(Key!$A$4:$A$1000,MATCH(A26+0.1,Key!$C$4:$C$1000,1))</f>
        <v>4</v>
      </c>
      <c r="D26" s="1" t="str">
        <f>INDEX(Key!$B$4:$B$1000,MATCH(A26,Key!$C$4:$C$1000,1))</f>
        <v>SGR Software V1.3. AGC Mode</v>
      </c>
      <c r="E26" s="28"/>
    </row>
    <row r="27" spans="1:5" x14ac:dyDescent="0.25">
      <c r="A27" s="21">
        <f t="shared" si="0"/>
        <v>42094</v>
      </c>
      <c r="B27" s="24" t="s">
        <v>97</v>
      </c>
      <c r="C27" s="35">
        <f>INDEX(Key!$A$4:$A$1000,MATCH(A27+0.1,Key!$C$4:$C$1000,1))</f>
        <v>4</v>
      </c>
      <c r="D27" s="1" t="str">
        <f>INDEX(Key!$B$4:$B$1000,MATCH(A27,Key!$C$4:$C$1000,1))</f>
        <v>SGR Software V1.3. AGC Mode</v>
      </c>
      <c r="E27" s="28"/>
    </row>
    <row r="28" spans="1:5" x14ac:dyDescent="0.25">
      <c r="A28" s="21">
        <f t="shared" si="0"/>
        <v>42102</v>
      </c>
      <c r="B28" s="24" t="s">
        <v>98</v>
      </c>
      <c r="C28" s="35">
        <f>INDEX(Key!$A$4:$A$1000,MATCH(A28+0.1,Key!$C$4:$C$1000,1))</f>
        <v>4</v>
      </c>
      <c r="D28" s="1" t="str">
        <f>INDEX(Key!$B$4:$B$1000,MATCH(A28,Key!$C$4:$C$1000,1))</f>
        <v>SGR Software V1.3. AGC Mode</v>
      </c>
      <c r="E28" s="28"/>
    </row>
    <row r="29" spans="1:5" x14ac:dyDescent="0.25">
      <c r="A29" s="21">
        <f t="shared" si="0"/>
        <v>42110</v>
      </c>
      <c r="B29" s="24" t="s">
        <v>99</v>
      </c>
      <c r="C29" s="35">
        <f>INDEX(Key!$A$4:$A$1000,MATCH(A29+0.1,Key!$C$4:$C$1000,1))</f>
        <v>5</v>
      </c>
      <c r="D29" s="1" t="str">
        <f>INDEX(Key!$B$4:$B$1000,MATCH(A29,Key!$C$4:$C$1000,1))</f>
        <v>SGR Software V1.4. AGC Mode</v>
      </c>
      <c r="E29" s="28"/>
    </row>
    <row r="30" spans="1:5" ht="24.75" x14ac:dyDescent="0.25">
      <c r="A30" s="21">
        <f t="shared" si="0"/>
        <v>42118</v>
      </c>
      <c r="B30" s="24" t="s">
        <v>100</v>
      </c>
      <c r="C30" s="35">
        <f>INDEX(Key!$A$4:$A$1000,MATCH(A30+0.1,Key!$C$4:$C$1000,1))</f>
        <v>6</v>
      </c>
      <c r="D30" s="1" t="str">
        <f>INDEX(Key!$B$4:$B$1000,MATCH(A30,Key!$C$4:$C$1000,1))</f>
        <v xml:space="preserve">Nadir with Fixed Gain (Lev1b). Nadir black body switching </v>
      </c>
      <c r="E30" s="28" t="s">
        <v>66</v>
      </c>
    </row>
    <row r="31" spans="1:5" x14ac:dyDescent="0.25">
      <c r="A31" s="21">
        <f t="shared" si="0"/>
        <v>42126</v>
      </c>
      <c r="B31" s="24" t="s">
        <v>101</v>
      </c>
      <c r="C31" s="35">
        <f>INDEX(Key!$A$4:$A$1000,MATCH(A31+0.1,Key!$C$4:$C$1000,1))</f>
        <v>6</v>
      </c>
      <c r="D31" s="1" t="str">
        <f>INDEX(Key!$B$4:$B$1000,MATCH(A31,Key!$C$4:$C$1000,1))</f>
        <v xml:space="preserve">Nadir with Fixed Gain (Lev1b). Nadir black body switching </v>
      </c>
      <c r="E31" s="28"/>
    </row>
    <row r="32" spans="1:5" x14ac:dyDescent="0.25">
      <c r="A32" s="21">
        <f t="shared" si="0"/>
        <v>42134</v>
      </c>
      <c r="B32" s="24" t="s">
        <v>102</v>
      </c>
      <c r="C32" s="35">
        <f>INDEX(Key!$A$4:$A$1000,MATCH(A32+0.1,Key!$C$4:$C$1000,1))</f>
        <v>6</v>
      </c>
      <c r="D32" s="1" t="str">
        <f>INDEX(Key!$B$4:$B$1000,MATCH(A32,Key!$C$4:$C$1000,1))</f>
        <v xml:space="preserve">Nadir with Fixed Gain (Lev1b). Nadir black body switching </v>
      </c>
      <c r="E32" s="28"/>
    </row>
    <row r="33" spans="1:5" x14ac:dyDescent="0.25">
      <c r="A33" s="21">
        <f t="shared" si="0"/>
        <v>42142</v>
      </c>
      <c r="B33" s="24" t="s">
        <v>103</v>
      </c>
      <c r="C33" s="35">
        <f>INDEX(Key!$A$4:$A$1000,MATCH(A33+0.1,Key!$C$4:$C$1000,1))</f>
        <v>6</v>
      </c>
      <c r="D33" s="1" t="str">
        <f>INDEX(Key!$B$4:$B$1000,MATCH(A33,Key!$C$4:$C$1000,1))</f>
        <v xml:space="preserve">Nadir with Fixed Gain (Lev1b). Nadir black body switching </v>
      </c>
      <c r="E33" s="28"/>
    </row>
    <row r="34" spans="1:5" x14ac:dyDescent="0.25">
      <c r="A34" s="21">
        <f t="shared" si="0"/>
        <v>42150</v>
      </c>
      <c r="B34" s="24" t="s">
        <v>104</v>
      </c>
      <c r="C34" s="35">
        <f>INDEX(Key!$A$4:$A$1000,MATCH(A34+0.1,Key!$C$4:$C$1000,1))</f>
        <v>6</v>
      </c>
      <c r="D34" s="1" t="str">
        <f>INDEX(Key!$B$4:$B$1000,MATCH(A34,Key!$C$4:$C$1000,1))</f>
        <v xml:space="preserve">Nadir with Fixed Gain (Lev1b). Nadir black body switching </v>
      </c>
      <c r="E34" s="28"/>
    </row>
    <row r="35" spans="1:5" x14ac:dyDescent="0.25">
      <c r="A35" s="21">
        <f t="shared" si="0"/>
        <v>42158</v>
      </c>
      <c r="B35" s="24" t="s">
        <v>105</v>
      </c>
      <c r="C35" s="35">
        <f>INDEX(Key!$A$4:$A$1000,MATCH(A35+0.1,Key!$C$4:$C$1000,1))</f>
        <v>7</v>
      </c>
      <c r="D35" s="1" t="str">
        <f>INDEX(Key!$B$4:$B$1000,MATCH(A35,Key!$C$4:$C$1000,1))</f>
        <v>Nadir with Fixed Gain (Lev1b &amp; Lev0). Lev0 bandwidth 4.2 MHz</v>
      </c>
      <c r="E35" s="28"/>
    </row>
    <row r="36" spans="1:5" x14ac:dyDescent="0.25">
      <c r="A36" s="21">
        <f t="shared" si="0"/>
        <v>42166</v>
      </c>
      <c r="B36" s="24" t="s">
        <v>106</v>
      </c>
      <c r="C36" s="35">
        <f>INDEX(Key!$A$4:$A$1000,MATCH(A36+0.1,Key!$C$4:$C$1000,1))</f>
        <v>7</v>
      </c>
      <c r="D36" s="1" t="str">
        <f>INDEX(Key!$B$4:$B$1000,MATCH(A36,Key!$C$4:$C$1000,1))</f>
        <v>Nadir with Fixed Gain (Lev1b &amp; Lev0). Lev0 bandwidth 4.2 MHz</v>
      </c>
      <c r="E36" s="28"/>
    </row>
    <row r="37" spans="1:5" x14ac:dyDescent="0.25">
      <c r="A37" s="21">
        <f t="shared" si="0"/>
        <v>42174</v>
      </c>
      <c r="B37" s="24" t="s">
        <v>107</v>
      </c>
      <c r="C37" s="35">
        <f>INDEX(Key!$A$4:$A$1000,MATCH(A37+0.1,Key!$C$4:$C$1000,1))</f>
        <v>7</v>
      </c>
      <c r="D37" s="1" t="str">
        <f>INDEX(Key!$B$4:$B$1000,MATCH(A37,Key!$C$4:$C$1000,1))</f>
        <v>Nadir with Fixed Gain (Lev1b &amp; Lev0). Lev0 bandwidth 4.2 MHz</v>
      </c>
      <c r="E37" s="28"/>
    </row>
    <row r="38" spans="1:5" x14ac:dyDescent="0.25">
      <c r="A38" s="21">
        <f t="shared" si="0"/>
        <v>42182</v>
      </c>
      <c r="B38" s="24" t="s">
        <v>108</v>
      </c>
      <c r="C38" s="35">
        <f>INDEX(Key!$A$4:$A$1000,MATCH(A38+0.1,Key!$C$4:$C$1000,1))</f>
        <v>7</v>
      </c>
      <c r="D38" s="1" t="str">
        <f>INDEX(Key!$B$4:$B$1000,MATCH(A38,Key!$C$4:$C$1000,1))</f>
        <v>Nadir with Fixed Gain (Lev1b &amp; Lev0). Lev0 bandwidth 4.2 MHz</v>
      </c>
      <c r="E38" s="28"/>
    </row>
    <row r="39" spans="1:5" x14ac:dyDescent="0.25">
      <c r="A39" s="21">
        <f t="shared" si="0"/>
        <v>42190</v>
      </c>
      <c r="B39" s="24" t="s">
        <v>109</v>
      </c>
      <c r="C39" s="35">
        <f>INDEX(Key!$A$4:$A$1000,MATCH(A39+0.1,Key!$C$4:$C$1000,1))</f>
        <v>7</v>
      </c>
      <c r="D39" s="1" t="str">
        <f>INDEX(Key!$B$4:$B$1000,MATCH(A39,Key!$C$4:$C$1000,1))</f>
        <v>Nadir with Fixed Gain (Lev1b &amp; Lev0). Lev0 bandwidth 4.2 MHz</v>
      </c>
      <c r="E39" s="28" t="s">
        <v>63</v>
      </c>
    </row>
    <row r="40" spans="1:5" x14ac:dyDescent="0.25">
      <c r="A40" s="21">
        <f t="shared" si="0"/>
        <v>42198</v>
      </c>
      <c r="B40" s="24" t="s">
        <v>110</v>
      </c>
      <c r="C40" s="35">
        <f>INDEX(Key!$A$4:$A$1000,MATCH(A40+0.1,Key!$C$4:$C$1000,1))</f>
        <v>7</v>
      </c>
      <c r="D40" s="1" t="str">
        <f>INDEX(Key!$B$4:$B$1000,MATCH(A40,Key!$C$4:$C$1000,1))</f>
        <v>Nadir with Fixed Gain (Lev1b &amp; Lev0). Lev0 bandwidth 4.2 MHz</v>
      </c>
      <c r="E40" s="28"/>
    </row>
    <row r="41" spans="1:5" x14ac:dyDescent="0.25">
      <c r="A41" s="21">
        <f t="shared" si="0"/>
        <v>42206</v>
      </c>
      <c r="B41" s="24" t="s">
        <v>111</v>
      </c>
      <c r="C41" s="35">
        <f>INDEX(Key!$A$4:$A$1000,MATCH(A41+0.1,Key!$C$4:$C$1000,1))</f>
        <v>7</v>
      </c>
      <c r="D41" s="1" t="str">
        <f>INDEX(Key!$B$4:$B$1000,MATCH(A41,Key!$C$4:$C$1000,1))</f>
        <v>Nadir with Fixed Gain (Lev1b &amp; Lev0). Lev0 bandwidth 4.2 MHz</v>
      </c>
      <c r="E41" s="28"/>
    </row>
    <row r="42" spans="1:5" x14ac:dyDescent="0.25">
      <c r="A42" s="21">
        <f t="shared" si="0"/>
        <v>42214</v>
      </c>
      <c r="B42" s="24" t="s">
        <v>112</v>
      </c>
      <c r="C42" s="35">
        <f>INDEX(Key!$A$4:$A$1000,MATCH(A42+0.1,Key!$C$4:$C$1000,1))</f>
        <v>7</v>
      </c>
      <c r="D42" s="1" t="str">
        <f>INDEX(Key!$B$4:$B$1000,MATCH(A42,Key!$C$4:$C$1000,1))</f>
        <v>Nadir with Fixed Gain (Lev1b &amp; Lev0). Lev0 bandwidth 4.2 MHz</v>
      </c>
      <c r="E42" s="28"/>
    </row>
    <row r="43" spans="1:5" x14ac:dyDescent="0.25">
      <c r="A43" s="21">
        <f t="shared" si="0"/>
        <v>42222</v>
      </c>
      <c r="B43" s="24" t="s">
        <v>113</v>
      </c>
      <c r="C43" s="35">
        <f>INDEX(Key!$A$4:$A$1000,MATCH(A43+0.1,Key!$C$4:$C$1000,1))</f>
        <v>7</v>
      </c>
      <c r="D43" s="1" t="str">
        <f>INDEX(Key!$B$4:$B$1000,MATCH(A43,Key!$C$4:$C$1000,1))</f>
        <v>Nadir with Fixed Gain (Lev1b &amp; Lev0). Lev0 bandwidth 4.2 MHz</v>
      </c>
      <c r="E43" s="28"/>
    </row>
    <row r="44" spans="1:5" x14ac:dyDescent="0.25">
      <c r="A44" s="21">
        <f t="shared" si="0"/>
        <v>42230</v>
      </c>
      <c r="B44" s="24" t="s">
        <v>114</v>
      </c>
      <c r="C44" s="35">
        <f>INDEX(Key!$A$4:$A$1000,MATCH(A44+0.1,Key!$C$4:$C$1000,1))</f>
        <v>7</v>
      </c>
      <c r="D44" s="1" t="str">
        <f>INDEX(Key!$B$4:$B$1000,MATCH(A44,Key!$C$4:$C$1000,1))</f>
        <v>Nadir with Fixed Gain (Lev1b &amp; Lev0). Lev0 bandwidth 4.2 MHz</v>
      </c>
      <c r="E44" s="28"/>
    </row>
    <row r="45" spans="1:5" x14ac:dyDescent="0.25">
      <c r="A45" s="21">
        <f t="shared" si="0"/>
        <v>42238</v>
      </c>
      <c r="B45" s="24" t="s">
        <v>116</v>
      </c>
      <c r="C45" s="35">
        <f>INDEX(Key!$A$4:$A$1000,MATCH(A45+0.1,Key!$C$4:$C$1000,1))</f>
        <v>7</v>
      </c>
      <c r="D45" s="1" t="str">
        <f>INDEX(Key!$B$4:$B$1000,MATCH(A45,Key!$C$4:$C$1000,1))</f>
        <v>Nadir with Fixed Gain (Lev1b &amp; Lev0). Lev0 bandwidth 4.2 MHz</v>
      </c>
      <c r="E45" s="28"/>
    </row>
    <row r="46" spans="1:5" x14ac:dyDescent="0.25">
      <c r="A46" s="21">
        <f t="shared" si="0"/>
        <v>42246</v>
      </c>
      <c r="B46" s="24" t="s">
        <v>117</v>
      </c>
      <c r="C46" s="35">
        <f>INDEX(Key!$A$4:$A$1000,MATCH(A46+0.1,Key!$C$4:$C$1000,1))</f>
        <v>7</v>
      </c>
      <c r="D46" s="1" t="str">
        <f>INDEX(Key!$B$4:$B$1000,MATCH(A46,Key!$C$4:$C$1000,1))</f>
        <v>Nadir with Fixed Gain (Lev1b &amp; Lev0). Lev0 bandwidth 4.2 MHz</v>
      </c>
      <c r="E46" s="28"/>
    </row>
    <row r="47" spans="1:5" x14ac:dyDescent="0.25">
      <c r="A47" s="21">
        <f t="shared" si="0"/>
        <v>42254</v>
      </c>
      <c r="B47" s="24" t="s">
        <v>118</v>
      </c>
      <c r="C47" s="35">
        <f>INDEX(Key!$A$4:$A$1000,MATCH(A47+0.1,Key!$C$4:$C$1000,1))</f>
        <v>7</v>
      </c>
      <c r="D47" s="1" t="str">
        <f>INDEX(Key!$B$4:$B$1000,MATCH(A47,Key!$C$4:$C$1000,1))</f>
        <v>Nadir with Fixed Gain (Lev1b &amp; Lev0). Lev0 bandwidth 4.2 MHz</v>
      </c>
      <c r="E47" s="28"/>
    </row>
    <row r="48" spans="1:5" x14ac:dyDescent="0.25">
      <c r="A48" s="21">
        <f t="shared" si="0"/>
        <v>42262</v>
      </c>
      <c r="B48" s="24" t="s">
        <v>119</v>
      </c>
      <c r="C48" s="35">
        <f>INDEX(Key!$A$4:$A$1000,MATCH(A48+0.1,Key!$C$4:$C$1000,1))</f>
        <v>7</v>
      </c>
      <c r="D48" s="1" t="str">
        <f>INDEX(Key!$B$4:$B$1000,MATCH(A48,Key!$C$4:$C$1000,1))</f>
        <v>Nadir with Fixed Gain (Lev1b &amp; Lev0). Lev0 bandwidth 4.2 MHz</v>
      </c>
      <c r="E48" s="28"/>
    </row>
    <row r="49" spans="1:5" x14ac:dyDescent="0.25">
      <c r="A49" s="21">
        <f t="shared" si="0"/>
        <v>42270</v>
      </c>
      <c r="B49" s="24" t="s">
        <v>120</v>
      </c>
      <c r="C49" s="35">
        <f>INDEX(Key!$A$4:$A$1000,MATCH(A49+0.1,Key!$C$4:$C$1000,1))</f>
        <v>7</v>
      </c>
      <c r="D49" s="1" t="str">
        <f>INDEX(Key!$B$4:$B$1000,MATCH(A49,Key!$C$4:$C$1000,1))</f>
        <v>Nadir with Fixed Gain (Lev1b &amp; Lev0). Lev0 bandwidth 4.2 MHz</v>
      </c>
      <c r="E49" s="28"/>
    </row>
    <row r="50" spans="1:5" x14ac:dyDescent="0.25">
      <c r="A50" s="21">
        <f t="shared" si="0"/>
        <v>42278</v>
      </c>
      <c r="B50" s="24" t="s">
        <v>121</v>
      </c>
      <c r="C50" s="35">
        <f>INDEX(Key!$A$4:$A$1000,MATCH(A50+0.1,Key!$C$4:$C$1000,1))</f>
        <v>7</v>
      </c>
      <c r="D50" s="1" t="str">
        <f>INDEX(Key!$B$4:$B$1000,MATCH(A50,Key!$C$4:$C$1000,1))</f>
        <v>Nadir with Fixed Gain (Lev1b &amp; Lev0). Lev0 bandwidth 4.2 MHz</v>
      </c>
      <c r="E50" s="28"/>
    </row>
    <row r="51" spans="1:5" x14ac:dyDescent="0.25">
      <c r="A51" s="21">
        <f t="shared" si="0"/>
        <v>42286</v>
      </c>
      <c r="B51" s="24" t="s">
        <v>122</v>
      </c>
      <c r="C51" s="35">
        <f>INDEX(Key!$A$4:$A$1000,MATCH(A51+0.1,Key!$C$4:$C$1000,1))</f>
        <v>7</v>
      </c>
      <c r="D51" s="1" t="str">
        <f>INDEX(Key!$B$4:$B$1000,MATCH(A51,Key!$C$4:$C$1000,1))</f>
        <v>Nadir with Fixed Gain (Lev1b &amp; Lev0). Lev0 bandwidth 4.2 MHz</v>
      </c>
      <c r="E51" s="28"/>
    </row>
    <row r="52" spans="1:5" x14ac:dyDescent="0.25">
      <c r="A52" s="21">
        <f t="shared" si="0"/>
        <v>42294</v>
      </c>
      <c r="B52" s="24" t="s">
        <v>123</v>
      </c>
      <c r="C52" s="35">
        <f>INDEX(Key!$A$4:$A$1000,MATCH(A52+0.1,Key!$C$4:$C$1000,1))</f>
        <v>7</v>
      </c>
      <c r="D52" s="1" t="str">
        <f>INDEX(Key!$B$4:$B$1000,MATCH(A52,Key!$C$4:$C$1000,1))</f>
        <v>Nadir with Fixed Gain (Lev1b &amp; Lev0). Lev0 bandwidth 4.2 MHz</v>
      </c>
      <c r="E52" s="28"/>
    </row>
    <row r="53" spans="1:5" x14ac:dyDescent="0.25">
      <c r="A53" s="21">
        <f t="shared" si="0"/>
        <v>42302</v>
      </c>
      <c r="B53" s="24" t="s">
        <v>124</v>
      </c>
      <c r="C53" s="35">
        <f>INDEX(Key!$A$4:$A$1000,MATCH(A53+0.1,Key!$C$4:$C$1000,1))</f>
        <v>7</v>
      </c>
      <c r="D53" s="1" t="str">
        <f>INDEX(Key!$B$4:$B$1000,MATCH(A53,Key!$C$4:$C$1000,1))</f>
        <v>Nadir with Fixed Gain (Lev1b &amp; Lev0). Lev0 bandwidth 4.2 MHz</v>
      </c>
      <c r="E53" s="28"/>
    </row>
    <row r="54" spans="1:5" x14ac:dyDescent="0.25">
      <c r="A54" s="21">
        <f t="shared" si="0"/>
        <v>42310</v>
      </c>
      <c r="B54" s="24" t="s">
        <v>125</v>
      </c>
      <c r="C54" s="35">
        <f>INDEX(Key!$A$4:$A$1000,MATCH(A54+0.1,Key!$C$4:$C$1000,1))</f>
        <v>7</v>
      </c>
      <c r="D54" s="1" t="str">
        <f>INDEX(Key!$B$4:$B$1000,MATCH(A54,Key!$C$4:$C$1000,1))</f>
        <v>Nadir with Fixed Gain (Lev1b &amp; Lev0). Lev0 bandwidth 4.2 MHz</v>
      </c>
      <c r="E54" s="28"/>
    </row>
    <row r="55" spans="1:5" x14ac:dyDescent="0.25">
      <c r="A55" s="21">
        <f t="shared" si="0"/>
        <v>42318</v>
      </c>
      <c r="B55" s="24" t="s">
        <v>126</v>
      </c>
      <c r="C55" s="35">
        <f>INDEX(Key!$A$4:$A$1000,MATCH(A55+0.1,Key!$C$4:$C$1000,1))</f>
        <v>7</v>
      </c>
      <c r="D55" s="1" t="str">
        <f>INDEX(Key!$B$4:$B$1000,MATCH(A55,Key!$C$4:$C$1000,1))</f>
        <v>Nadir with Fixed Gain (Lev1b &amp; Lev0). Lev0 bandwidth 4.2 MHz</v>
      </c>
      <c r="E55" s="28"/>
    </row>
    <row r="56" spans="1:5" x14ac:dyDescent="0.25">
      <c r="A56" s="21">
        <f t="shared" si="0"/>
        <v>42326</v>
      </c>
      <c r="B56" s="24" t="s">
        <v>127</v>
      </c>
      <c r="C56" s="35">
        <f>INDEX(Key!$A$4:$A$1000,MATCH(A56+0.1,Key!$C$4:$C$1000,1))</f>
        <v>7</v>
      </c>
      <c r="D56" s="1" t="str">
        <f>INDEX(Key!$B$4:$B$1000,MATCH(A56,Key!$C$4:$C$1000,1))</f>
        <v>Nadir with Fixed Gain (Lev1b &amp; Lev0). Lev0 bandwidth 4.2 MHz</v>
      </c>
      <c r="E56" s="28"/>
    </row>
    <row r="57" spans="1:5" x14ac:dyDescent="0.25">
      <c r="A57" s="21">
        <f t="shared" si="0"/>
        <v>42334</v>
      </c>
      <c r="B57" s="24" t="s">
        <v>128</v>
      </c>
      <c r="C57" s="35">
        <f>INDEX(Key!$A$4:$A$1000,MATCH(A57+0.1,Key!$C$4:$C$1000,1))</f>
        <v>7</v>
      </c>
      <c r="D57" s="1" t="str">
        <f>INDEX(Key!$B$4:$B$1000,MATCH(A57,Key!$C$4:$C$1000,1))</f>
        <v>Nadir with Fixed Gain (Lev1b &amp; Lev0). Lev0 bandwidth 4.2 MHz</v>
      </c>
      <c r="E57" s="28"/>
    </row>
    <row r="58" spans="1:5" x14ac:dyDescent="0.25">
      <c r="A58" s="21">
        <f t="shared" si="0"/>
        <v>42342</v>
      </c>
      <c r="B58" s="24" t="s">
        <v>129</v>
      </c>
      <c r="C58" s="35">
        <f>INDEX(Key!$A$4:$A$1000,MATCH(A58+0.1,Key!$C$4:$C$1000,1))</f>
        <v>7</v>
      </c>
      <c r="D58" s="1" t="str">
        <f>INDEX(Key!$B$4:$B$1000,MATCH(A58,Key!$C$4:$C$1000,1))</f>
        <v>Nadir with Fixed Gain (Lev1b &amp; Lev0). Lev0 bandwidth 4.2 MHz</v>
      </c>
      <c r="E58" s="28"/>
    </row>
    <row r="59" spans="1:5" x14ac:dyDescent="0.25">
      <c r="A59" s="21">
        <f t="shared" si="0"/>
        <v>42350</v>
      </c>
      <c r="B59" s="24" t="s">
        <v>130</v>
      </c>
      <c r="C59" s="35">
        <f>INDEX(Key!$A$4:$A$1000,MATCH(A59+0.1,Key!$C$4:$C$1000,1))</f>
        <v>7</v>
      </c>
      <c r="D59" s="1" t="str">
        <f>INDEX(Key!$B$4:$B$1000,MATCH(A59,Key!$C$4:$C$1000,1))</f>
        <v>Nadir with Fixed Gain (Lev1b &amp; Lev0). Lev0 bandwidth 4.2 MHz</v>
      </c>
      <c r="E59" s="28"/>
    </row>
    <row r="60" spans="1:5" x14ac:dyDescent="0.25">
      <c r="A60" s="21">
        <f t="shared" si="0"/>
        <v>42358</v>
      </c>
      <c r="B60" s="25"/>
      <c r="C60" s="35">
        <f>INDEX(Key!$A$4:$A$1000,MATCH(A60+0.1,Key!$C$4:$C$1000,1))</f>
        <v>7</v>
      </c>
      <c r="D60" s="1" t="str">
        <f>INDEX(Key!$B$4:$B$1000,MATCH(A60,Key!$C$4:$C$1000,1))</f>
        <v>Nadir with Fixed Gain (Lev1b &amp; Lev0). Lev0 bandwidth 4.2 MHz</v>
      </c>
      <c r="E60" s="28" t="s">
        <v>60</v>
      </c>
    </row>
    <row r="61" spans="1:5" x14ac:dyDescent="0.25">
      <c r="A61" s="21">
        <f t="shared" si="0"/>
        <v>42366</v>
      </c>
      <c r="B61" s="25"/>
      <c r="C61" s="35">
        <f>INDEX(Key!$A$4:$A$1000,MATCH(A61+0.1,Key!$C$4:$C$1000,1))</f>
        <v>7</v>
      </c>
      <c r="D61" s="1" t="str">
        <f>INDEX(Key!$B$4:$B$1000,MATCH(A61,Key!$C$4:$C$1000,1))</f>
        <v>Nadir with Fixed Gain (Lev1b &amp; Lev0). Lev0 bandwidth 4.2 MHz</v>
      </c>
      <c r="E61" s="28" t="s">
        <v>61</v>
      </c>
    </row>
    <row r="62" spans="1:5" x14ac:dyDescent="0.25">
      <c r="A62" s="21">
        <f t="shared" si="0"/>
        <v>42374</v>
      </c>
      <c r="B62" s="24" t="s">
        <v>131</v>
      </c>
      <c r="C62" s="35">
        <f>INDEX(Key!$A$4:$A$1000,MATCH(A62+0.1,Key!$C$4:$C$1000,1))</f>
        <v>7</v>
      </c>
      <c r="D62" s="1" t="str">
        <f>INDEX(Key!$B$4:$B$1000,MATCH(A62,Key!$C$4:$C$1000,1))</f>
        <v>Nadir with Fixed Gain (Lev1b &amp; Lev0). Lev0 bandwidth 4.2 MHz</v>
      </c>
      <c r="E62" s="28" t="s">
        <v>61</v>
      </c>
    </row>
    <row r="63" spans="1:5" x14ac:dyDescent="0.25">
      <c r="A63" s="21">
        <f t="shared" si="0"/>
        <v>42382</v>
      </c>
      <c r="B63" s="24" t="s">
        <v>132</v>
      </c>
      <c r="C63" s="35">
        <f>INDEX(Key!$A$4:$A$1000,MATCH(A63+0.1,Key!$C$4:$C$1000,1))</f>
        <v>7</v>
      </c>
      <c r="D63" s="1" t="str">
        <f>INDEX(Key!$B$4:$B$1000,MATCH(A63,Key!$C$4:$C$1000,1))</f>
        <v>Nadir with Fixed Gain (Lev1b &amp; Lev0). Lev0 bandwidth 4.2 MHz</v>
      </c>
      <c r="E63" s="28"/>
    </row>
    <row r="64" spans="1:5" x14ac:dyDescent="0.25">
      <c r="A64" s="21">
        <f t="shared" si="0"/>
        <v>42390</v>
      </c>
      <c r="B64" s="24" t="s">
        <v>133</v>
      </c>
      <c r="C64" s="35">
        <f>INDEX(Key!$A$4:$A$1000,MATCH(A64+0.1,Key!$C$4:$C$1000,1))</f>
        <v>7</v>
      </c>
      <c r="D64" s="1" t="str">
        <f>INDEX(Key!$B$4:$B$1000,MATCH(A64,Key!$C$4:$C$1000,1))</f>
        <v>Nadir with Fixed Gain (Lev1b &amp; Lev0). Lev0 bandwidth 4.2 MHz</v>
      </c>
      <c r="E64" s="28"/>
    </row>
    <row r="65" spans="1:5" x14ac:dyDescent="0.25">
      <c r="A65" s="21">
        <f t="shared" si="0"/>
        <v>42398</v>
      </c>
      <c r="B65" s="24" t="s">
        <v>134</v>
      </c>
      <c r="C65" s="35">
        <f>INDEX(Key!$A$4:$A$1000,MATCH(A65+0.1,Key!$C$4:$C$1000,1))</f>
        <v>7</v>
      </c>
      <c r="D65" s="1" t="str">
        <f>INDEX(Key!$B$4:$B$1000,MATCH(A65,Key!$C$4:$C$1000,1))</f>
        <v>Nadir with Fixed Gain (Lev1b &amp; Lev0). Lev0 bandwidth 4.2 MHz</v>
      </c>
      <c r="E65" s="28"/>
    </row>
    <row r="66" spans="1:5" x14ac:dyDescent="0.25">
      <c r="A66" s="21">
        <f t="shared" si="0"/>
        <v>42406</v>
      </c>
      <c r="B66" s="24" t="s">
        <v>135</v>
      </c>
      <c r="C66" s="35">
        <f>INDEX(Key!$A$4:$A$1000,MATCH(A66+0.1,Key!$C$4:$C$1000,1))</f>
        <v>7</v>
      </c>
      <c r="D66" s="1" t="str">
        <f>INDEX(Key!$B$4:$B$1000,MATCH(A66,Key!$C$4:$C$1000,1))</f>
        <v>Nadir with Fixed Gain (Lev1b &amp; Lev0). Lev0 bandwidth 4.2 MHz</v>
      </c>
      <c r="E66" s="28"/>
    </row>
    <row r="67" spans="1:5" x14ac:dyDescent="0.25">
      <c r="A67" s="21">
        <f t="shared" si="0"/>
        <v>42414</v>
      </c>
      <c r="B67" s="24" t="s">
        <v>136</v>
      </c>
      <c r="C67" s="35">
        <f>INDEX(Key!$A$4:$A$1000,MATCH(A67+0.1,Key!$C$4:$C$1000,1))</f>
        <v>7</v>
      </c>
      <c r="D67" s="1" t="str">
        <f>INDEX(Key!$B$4:$B$1000,MATCH(A67,Key!$C$4:$C$1000,1))</f>
        <v>Nadir with Fixed Gain (Lev1b &amp; Lev0). Lev0 bandwidth 4.2 MHz</v>
      </c>
      <c r="E67" s="28" t="s">
        <v>59</v>
      </c>
    </row>
    <row r="68" spans="1:5" x14ac:dyDescent="0.25">
      <c r="A68" s="21">
        <f t="shared" si="0"/>
        <v>42422</v>
      </c>
      <c r="B68" s="24" t="s">
        <v>137</v>
      </c>
      <c r="C68" s="35">
        <f>INDEX(Key!$A$4:$A$1000,MATCH(A68+0.1,Key!$C$4:$C$1000,1))</f>
        <v>7</v>
      </c>
      <c r="D68" s="1" t="str">
        <f>INDEX(Key!$B$4:$B$1000,MATCH(A68,Key!$C$4:$C$1000,1))</f>
        <v>Nadir with Fixed Gain (Lev1b &amp; Lev0). Lev0 bandwidth 4.2 MHz</v>
      </c>
      <c r="E68" s="28"/>
    </row>
    <row r="69" spans="1:5" x14ac:dyDescent="0.25">
      <c r="A69" s="21">
        <f t="shared" si="0"/>
        <v>42430</v>
      </c>
      <c r="B69" s="24" t="s">
        <v>138</v>
      </c>
      <c r="C69" s="35">
        <f>INDEX(Key!$A$4:$A$1000,MATCH(A69+0.1,Key!$C$4:$C$1000,1))</f>
        <v>7</v>
      </c>
      <c r="D69" s="1" t="str">
        <f>INDEX(Key!$B$4:$B$1000,MATCH(A69,Key!$C$4:$C$1000,1))</f>
        <v>Nadir with Fixed Gain (Lev1b &amp; Lev0). Lev0 bandwidth 4.2 MHz</v>
      </c>
      <c r="E69" s="28"/>
    </row>
    <row r="70" spans="1:5" x14ac:dyDescent="0.25">
      <c r="A70" s="21">
        <f t="shared" si="0"/>
        <v>42438</v>
      </c>
      <c r="B70" s="24" t="s">
        <v>139</v>
      </c>
      <c r="C70" s="35">
        <f>INDEX(Key!$A$4:$A$1000,MATCH(A70+0.1,Key!$C$4:$C$1000,1))</f>
        <v>7</v>
      </c>
      <c r="D70" s="1" t="str">
        <f>INDEX(Key!$B$4:$B$1000,MATCH(A70,Key!$C$4:$C$1000,1))</f>
        <v>Nadir with Fixed Gain (Lev1b &amp; Lev0). Lev0 bandwidth 4.2 MHz</v>
      </c>
      <c r="E70" s="28"/>
    </row>
    <row r="71" spans="1:5" x14ac:dyDescent="0.25">
      <c r="A71" s="21">
        <f t="shared" si="0"/>
        <v>42446</v>
      </c>
      <c r="B71" s="25"/>
      <c r="C71" s="35">
        <f>INDEX(Key!$A$4:$A$1000,MATCH(A71+0.1,Key!$C$4:$C$1000,1))</f>
        <v>7</v>
      </c>
      <c r="D71" s="1" t="str">
        <f>INDEX(Key!$B$4:$B$1000,MATCH(A71,Key!$C$4:$C$1000,1))</f>
        <v>Nadir with Fixed Gain (Lev1b &amp; Lev0). Lev0 bandwidth 4.2 MHz</v>
      </c>
      <c r="E71" s="28" t="s">
        <v>65</v>
      </c>
    </row>
    <row r="72" spans="1:5" x14ac:dyDescent="0.25">
      <c r="A72" s="21">
        <f t="shared" si="0"/>
        <v>42454</v>
      </c>
      <c r="B72" s="24" t="s">
        <v>140</v>
      </c>
      <c r="C72" s="35">
        <f>INDEX(Key!$A$4:$A$1000,MATCH(A72+0.1,Key!$C$4:$C$1000,1))</f>
        <v>7</v>
      </c>
      <c r="D72" s="1" t="str">
        <f>INDEX(Key!$B$4:$B$1000,MATCH(A72,Key!$C$4:$C$1000,1))</f>
        <v>Nadir with Fixed Gain (Lev1b &amp; Lev0). Lev0 bandwidth 4.2 MHz</v>
      </c>
      <c r="E72" s="28"/>
    </row>
    <row r="73" spans="1:5" x14ac:dyDescent="0.25">
      <c r="A73" s="21">
        <f t="shared" ref="A73:A131" si="1">A72+8</f>
        <v>42462</v>
      </c>
      <c r="B73" s="24" t="s">
        <v>141</v>
      </c>
      <c r="C73" s="35">
        <f>INDEX(Key!$A$4:$A$1000,MATCH(A73+0.1,Key!$C$4:$C$1000,1))</f>
        <v>7</v>
      </c>
      <c r="D73" s="1" t="str">
        <f>INDEX(Key!$B$4:$B$1000,MATCH(A73,Key!$C$4:$C$1000,1))</f>
        <v>Nadir with Fixed Gain (Lev1b &amp; Lev0). Lev0 bandwidth 4.2 MHz</v>
      </c>
      <c r="E73" s="28"/>
    </row>
    <row r="74" spans="1:5" x14ac:dyDescent="0.25">
      <c r="A74" s="21">
        <f t="shared" si="1"/>
        <v>42470</v>
      </c>
      <c r="B74" s="24" t="s">
        <v>142</v>
      </c>
      <c r="C74" s="35">
        <f>INDEX(Key!$A$4:$A$1000,MATCH(A74+0.1,Key!$C$4:$C$1000,1))</f>
        <v>7</v>
      </c>
      <c r="D74" s="1" t="str">
        <f>INDEX(Key!$B$4:$B$1000,MATCH(A74,Key!$C$4:$C$1000,1))</f>
        <v>Nadir with Fixed Gain (Lev1b &amp; Lev0). Lev0 bandwidth 4.2 MHz</v>
      </c>
      <c r="E74" s="28"/>
    </row>
    <row r="75" spans="1:5" x14ac:dyDescent="0.25">
      <c r="A75" s="21">
        <f t="shared" si="1"/>
        <v>42478</v>
      </c>
      <c r="B75" s="24" t="s">
        <v>143</v>
      </c>
      <c r="C75" s="35">
        <f>INDEX(Key!$A$4:$A$1000,MATCH(A75+0.1,Key!$C$4:$C$1000,1))</f>
        <v>7</v>
      </c>
      <c r="D75" s="1" t="str">
        <f>INDEX(Key!$B$4:$B$1000,MATCH(A75,Key!$C$4:$C$1000,1))</f>
        <v>Nadir with Fixed Gain (Lev1b &amp; Lev0). Lev0 bandwidth 4.2 MHz</v>
      </c>
      <c r="E75" s="28"/>
    </row>
    <row r="76" spans="1:5" x14ac:dyDescent="0.25">
      <c r="A76" s="21">
        <f t="shared" si="1"/>
        <v>42486</v>
      </c>
      <c r="B76" s="24" t="s">
        <v>144</v>
      </c>
      <c r="C76" s="35">
        <f>INDEX(Key!$A$4:$A$1000,MATCH(A76+0.1,Key!$C$4:$C$1000,1))</f>
        <v>7</v>
      </c>
      <c r="D76" s="1" t="str">
        <f>INDEX(Key!$B$4:$B$1000,MATCH(A76,Key!$C$4:$C$1000,1))</f>
        <v>Nadir with Fixed Gain (Lev1b &amp; Lev0). Lev0 bandwidth 4.2 MHz</v>
      </c>
      <c r="E76" s="28"/>
    </row>
    <row r="77" spans="1:5" x14ac:dyDescent="0.25">
      <c r="A77" s="21">
        <f t="shared" si="1"/>
        <v>42494</v>
      </c>
      <c r="B77" s="24" t="s">
        <v>115</v>
      </c>
      <c r="C77" s="35">
        <f>INDEX(Key!$A$4:$A$1000,MATCH(A77+0.1,Key!$C$4:$C$1000,1))</f>
        <v>8</v>
      </c>
      <c r="D77" s="1" t="str">
        <f>INDEX(Key!$B$4:$B$1000,MATCH(A77,Key!$C$4:$C$1000,1))</f>
        <v>SGR Software V1.5. Software test. Data quality issues</v>
      </c>
      <c r="E77" s="28" t="s">
        <v>39</v>
      </c>
    </row>
    <row r="78" spans="1:5" x14ac:dyDescent="0.25">
      <c r="A78" s="21">
        <f t="shared" si="1"/>
        <v>42502</v>
      </c>
      <c r="B78" s="24" t="s">
        <v>145</v>
      </c>
      <c r="C78" s="35">
        <f>INDEX(Key!$A$4:$A$1000,MATCH(A78+0.1,Key!$C$4:$C$1000,1))</f>
        <v>8</v>
      </c>
      <c r="D78" s="1" t="str">
        <f>INDEX(Key!$B$4:$B$1000,MATCH(A78,Key!$C$4:$C$1000,1))</f>
        <v>SGR Software V1.5. Software test. Data quality issues</v>
      </c>
      <c r="E78" s="28" t="s">
        <v>55</v>
      </c>
    </row>
    <row r="79" spans="1:5" x14ac:dyDescent="0.25">
      <c r="A79" s="21">
        <f t="shared" si="1"/>
        <v>42510</v>
      </c>
      <c r="B79" s="24" t="s">
        <v>146</v>
      </c>
      <c r="C79" s="35">
        <f>INDEX(Key!$A$4:$A$1000,MATCH(A79+0.1,Key!$C$4:$C$1000,1))</f>
        <v>8</v>
      </c>
      <c r="D79" s="1" t="str">
        <f>INDEX(Key!$B$4:$B$1000,MATCH(A79,Key!$C$4:$C$1000,1))</f>
        <v>SGR Software V1.5. Software test. Data quality issues</v>
      </c>
      <c r="E79" s="28"/>
    </row>
    <row r="80" spans="1:5" ht="24.75" x14ac:dyDescent="0.25">
      <c r="A80" s="21">
        <f t="shared" si="1"/>
        <v>42518</v>
      </c>
      <c r="B80" s="24" t="s">
        <v>147</v>
      </c>
      <c r="C80" s="35">
        <f>INDEX(Key!$A$4:$A$1000,MATCH(A80+0.1,Key!$C$4:$C$1000,1))</f>
        <v>9</v>
      </c>
      <c r="D80" s="1" t="str">
        <f>INDEX(Key!$B$4:$B$1000,MATCH(A80,Key!$C$4:$C$1000,1))</f>
        <v>SGR Software V1.6. Add Nadir + Zenith black body switching + GPS attitude. Software test</v>
      </c>
      <c r="E80" s="28" t="s">
        <v>56</v>
      </c>
    </row>
    <row r="81" spans="1:5" x14ac:dyDescent="0.25">
      <c r="A81" s="21">
        <f t="shared" si="1"/>
        <v>42526</v>
      </c>
      <c r="B81" s="24" t="s">
        <v>148</v>
      </c>
      <c r="C81" s="35">
        <f>INDEX(Key!$A$4:$A$1000,MATCH(A81+0.1,Key!$C$4:$C$1000,1))</f>
        <v>9</v>
      </c>
      <c r="D81" s="1" t="str">
        <f>INDEX(Key!$B$4:$B$1000,MATCH(A81,Key!$C$4:$C$1000,1))</f>
        <v>SGR Software V1.6. Add Nadir + Zenith black body switching + GPS attitude. Software test</v>
      </c>
      <c r="E81" s="28"/>
    </row>
    <row r="82" spans="1:5" x14ac:dyDescent="0.25">
      <c r="A82" s="21">
        <f t="shared" si="1"/>
        <v>42534</v>
      </c>
      <c r="B82" s="24" t="s">
        <v>149</v>
      </c>
      <c r="C82" s="35">
        <f>INDEX(Key!$A$4:$A$1000,MATCH(A82+0.1,Key!$C$4:$C$1000,1))</f>
        <v>9</v>
      </c>
      <c r="D82" s="1" t="str">
        <f>INDEX(Key!$B$4:$B$1000,MATCH(A82,Key!$C$4:$C$1000,1))</f>
        <v>SGR Software V1.6. Add Nadir + Zenith black body switching + GPS attitude. Software test</v>
      </c>
      <c r="E82" s="28"/>
    </row>
    <row r="83" spans="1:5" x14ac:dyDescent="0.25">
      <c r="A83" s="21">
        <f t="shared" si="1"/>
        <v>42542</v>
      </c>
      <c r="B83" s="24" t="s">
        <v>150</v>
      </c>
      <c r="C83" s="35">
        <f>INDEX(Key!$A$4:$A$1000,MATCH(A83+0.1,Key!$C$4:$C$1000,1))</f>
        <v>10</v>
      </c>
      <c r="D83" s="1" t="str">
        <f>INDEX(Key!$B$4:$B$1000,MATCH(A83,Key!$C$4:$C$1000,1))</f>
        <v>SGR Software V1.7</v>
      </c>
      <c r="E83" s="28" t="s">
        <v>57</v>
      </c>
    </row>
    <row r="84" spans="1:5" x14ac:dyDescent="0.25">
      <c r="A84" s="21">
        <f t="shared" si="1"/>
        <v>42550</v>
      </c>
      <c r="B84" s="24" t="s">
        <v>151</v>
      </c>
      <c r="C84" s="35">
        <f>INDEX(Key!$A$4:$A$1000,MATCH(A84+0.1,Key!$C$4:$C$1000,1))</f>
        <v>10</v>
      </c>
      <c r="D84" s="1" t="str">
        <f>INDEX(Key!$B$4:$B$1000,MATCH(A84,Key!$C$4:$C$1000,1))</f>
        <v>SGR Software V1.7</v>
      </c>
      <c r="E84" s="28"/>
    </row>
    <row r="85" spans="1:5" x14ac:dyDescent="0.25">
      <c r="A85" s="21">
        <f t="shared" si="1"/>
        <v>42558</v>
      </c>
      <c r="B85" s="24" t="s">
        <v>152</v>
      </c>
      <c r="C85" s="35">
        <f>INDEX(Key!$A$4:$A$1000,MATCH(A85+0.1,Key!$C$4:$C$1000,1))</f>
        <v>10</v>
      </c>
      <c r="D85" s="1" t="str">
        <f>INDEX(Key!$B$4:$B$1000,MATCH(A85,Key!$C$4:$C$1000,1))</f>
        <v>SGR Software V1.7</v>
      </c>
      <c r="E85" s="28"/>
    </row>
    <row r="86" spans="1:5" x14ac:dyDescent="0.25">
      <c r="A86" s="21">
        <f t="shared" si="1"/>
        <v>42566</v>
      </c>
      <c r="B86" s="24" t="s">
        <v>153</v>
      </c>
      <c r="C86" s="35">
        <f>INDEX(Key!$A$4:$A$1000,MATCH(A86+0.1,Key!$C$4:$C$1000,1))</f>
        <v>11</v>
      </c>
      <c r="D86" s="1" t="str">
        <f>INDEX(Key!$B$4:$B$1000,MATCH(A86,Key!$C$4:$C$1000,1))</f>
        <v>SGR Software V1.8. Correction to GPS attitude</v>
      </c>
      <c r="E86" s="28" t="s">
        <v>58</v>
      </c>
    </row>
    <row r="87" spans="1:5" x14ac:dyDescent="0.25">
      <c r="A87" s="21">
        <f t="shared" si="1"/>
        <v>42574</v>
      </c>
      <c r="B87" s="25" t="s">
        <v>154</v>
      </c>
      <c r="C87" s="35">
        <f>INDEX(Key!$A$4:$A$1000,MATCH(A87+0.1,Key!$C$4:$C$1000,1))</f>
        <v>11</v>
      </c>
      <c r="D87" s="1" t="str">
        <f>INDEX(Key!$B$4:$B$1000,MATCH(A87,Key!$C$4:$C$1000,1))</f>
        <v>SGR Software V1.8. Correction to GPS attitude</v>
      </c>
      <c r="E87" s="28"/>
    </row>
    <row r="88" spans="1:5" x14ac:dyDescent="0.25">
      <c r="A88" s="21">
        <f t="shared" si="1"/>
        <v>42582</v>
      </c>
      <c r="B88" s="25" t="s">
        <v>155</v>
      </c>
      <c r="C88" s="35">
        <f>INDEX(Key!$A$4:$A$1000,MATCH(A88+0.1,Key!$C$4:$C$1000,1))</f>
        <v>11</v>
      </c>
      <c r="D88" s="1" t="str">
        <f>INDEX(Key!$B$4:$B$1000,MATCH(A88,Key!$C$4:$C$1000,1))</f>
        <v>SGR Software V1.8. Correction to GPS attitude</v>
      </c>
      <c r="E88" s="28"/>
    </row>
    <row r="89" spans="1:5" x14ac:dyDescent="0.25">
      <c r="A89" s="21">
        <f t="shared" si="1"/>
        <v>42590</v>
      </c>
      <c r="B89" s="25" t="s">
        <v>156</v>
      </c>
      <c r="C89" s="35">
        <f>INDEX(Key!$A$4:$A$1000,MATCH(A89+0.1,Key!$C$4:$C$1000,1))</f>
        <v>11</v>
      </c>
      <c r="D89" s="1" t="str">
        <f>INDEX(Key!$B$4:$B$1000,MATCH(A89,Key!$C$4:$C$1000,1))</f>
        <v>SGR Software V1.8. Correction to GPS attitude</v>
      </c>
      <c r="E89" s="28"/>
    </row>
    <row r="90" spans="1:5" x14ac:dyDescent="0.25">
      <c r="A90" s="21">
        <f t="shared" si="1"/>
        <v>42598</v>
      </c>
      <c r="B90" s="25" t="s">
        <v>157</v>
      </c>
      <c r="C90" s="35">
        <f>INDEX(Key!$A$4:$A$1000,MATCH(A90+0.1,Key!$C$4:$C$1000,1))</f>
        <v>11</v>
      </c>
      <c r="D90" s="1" t="str">
        <f>INDEX(Key!$B$4:$B$1000,MATCH(A90,Key!$C$4:$C$1000,1))</f>
        <v>SGR Software V1.8. Correction to GPS attitude</v>
      </c>
      <c r="E90" s="28"/>
    </row>
    <row r="91" spans="1:5" x14ac:dyDescent="0.25">
      <c r="A91" s="21">
        <f t="shared" si="1"/>
        <v>42606</v>
      </c>
      <c r="B91" s="25" t="s">
        <v>158</v>
      </c>
      <c r="C91" s="35">
        <f>INDEX(Key!$A$4:$A$1000,MATCH(A91+0.1,Key!$C$4:$C$1000,1))</f>
        <v>11</v>
      </c>
      <c r="D91" s="1" t="str">
        <f>INDEX(Key!$B$4:$B$1000,MATCH(A91,Key!$C$4:$C$1000,1))</f>
        <v>SGR Software V1.8. Correction to GPS attitude</v>
      </c>
      <c r="E91" s="28"/>
    </row>
    <row r="92" spans="1:5" x14ac:dyDescent="0.25">
      <c r="A92" s="21">
        <f t="shared" si="1"/>
        <v>42614</v>
      </c>
      <c r="B92" s="25" t="s">
        <v>159</v>
      </c>
      <c r="C92" s="35">
        <f>INDEX(Key!$A$4:$A$1000,MATCH(A92+0.1,Key!$C$4:$C$1000,1))</f>
        <v>11</v>
      </c>
      <c r="D92" s="1" t="str">
        <f>INDEX(Key!$B$4:$B$1000,MATCH(A92,Key!$C$4:$C$1000,1))</f>
        <v>SGR Software V1.8. Correction to GPS attitude</v>
      </c>
      <c r="E92" s="28"/>
    </row>
    <row r="93" spans="1:5" x14ac:dyDescent="0.25">
      <c r="A93" s="21">
        <f t="shared" si="1"/>
        <v>42622</v>
      </c>
      <c r="B93" s="24" t="s">
        <v>160</v>
      </c>
      <c r="C93" s="35">
        <f>INDEX(Key!$A$4:$A$1000,MATCH(A93+0.1,Key!$C$4:$C$1000,1))</f>
        <v>12</v>
      </c>
      <c r="D93" s="1" t="str">
        <f>INDEX(Key!$B$4:$B$1000,MATCH(A93,Key!$C$4:$C$1000,1))</f>
        <v>Change to DDM Processor Settings 1 (A)</v>
      </c>
      <c r="E93" s="28"/>
    </row>
    <row r="94" spans="1:5" x14ac:dyDescent="0.25">
      <c r="A94" s="21">
        <f t="shared" si="1"/>
        <v>42630</v>
      </c>
      <c r="B94" s="24" t="s">
        <v>161</v>
      </c>
      <c r="C94" s="35">
        <f>INDEX(Key!$A$4:$A$1000,MATCH(A94+0.1,Key!$C$4:$C$1000,1))</f>
        <v>12</v>
      </c>
      <c r="D94" s="1" t="str">
        <f>INDEX(Key!$B$4:$B$1000,MATCH(A94,Key!$C$4:$C$1000,1))</f>
        <v>Change to DDM Processor Settings 1 (A)</v>
      </c>
      <c r="E94" s="28" t="s">
        <v>72</v>
      </c>
    </row>
    <row r="95" spans="1:5" x14ac:dyDescent="0.25">
      <c r="A95" s="21">
        <f t="shared" si="1"/>
        <v>42638</v>
      </c>
      <c r="B95" s="24" t="s">
        <v>162</v>
      </c>
      <c r="C95" s="35">
        <f>INDEX(Key!$A$4:$A$1000,MATCH(A95+0.1,Key!$C$4:$C$1000,1))</f>
        <v>13</v>
      </c>
      <c r="D95" s="1" t="str">
        <f>INDEX(Key!$B$4:$B$1000,MATCH(A95,Key!$C$4:$C$1000,1))</f>
        <v>Change to DDM Processor Settings 2 (C)</v>
      </c>
      <c r="E95" s="28"/>
    </row>
    <row r="96" spans="1:5" x14ac:dyDescent="0.25">
      <c r="A96" s="21">
        <f t="shared" si="1"/>
        <v>42646</v>
      </c>
      <c r="B96" s="24" t="s">
        <v>163</v>
      </c>
      <c r="C96" s="35">
        <f>INDEX(Key!$A$4:$A$1000,MATCH(A96+0.1,Key!$C$4:$C$1000,1))</f>
        <v>13</v>
      </c>
      <c r="D96" s="1" t="str">
        <f>INDEX(Key!$B$4:$B$1000,MATCH(A96,Key!$C$4:$C$1000,1))</f>
        <v>Change to DDM Processor Settings 2 (C)</v>
      </c>
      <c r="E96" s="28"/>
    </row>
    <row r="97" spans="1:5" x14ac:dyDescent="0.25">
      <c r="A97" s="21">
        <f t="shared" si="1"/>
        <v>42654</v>
      </c>
      <c r="B97" s="24" t="s">
        <v>164</v>
      </c>
      <c r="C97" s="35">
        <f>INDEX(Key!$A$4:$A$1000,MATCH(A97+0.1,Key!$C$4:$C$1000,1))</f>
        <v>14</v>
      </c>
      <c r="D97" s="1" t="str">
        <f>INDEX(Key!$B$4:$B$1000,MATCH(A97,Key!$C$4:$C$1000,1))</f>
        <v>Change to DDM Processor Settings 3 (B)</v>
      </c>
      <c r="E97" s="28"/>
    </row>
    <row r="98" spans="1:5" x14ac:dyDescent="0.25">
      <c r="A98" s="21">
        <f t="shared" si="1"/>
        <v>42662</v>
      </c>
      <c r="B98" s="24" t="s">
        <v>165</v>
      </c>
      <c r="C98" s="35">
        <f>INDEX(Key!$A$4:$A$1000,MATCH(A98+0.1,Key!$C$4:$C$1000,1))</f>
        <v>15</v>
      </c>
      <c r="D98" s="1" t="str">
        <f>INDEX(Key!$B$4:$B$1000,MATCH(A98,Key!$C$4:$C$1000,1))</f>
        <v>Change to DDM Processor Settings 4 (D) &amp; TDS-1 ReSI yaw change by 180 degrees</v>
      </c>
      <c r="E98" s="28" t="s">
        <v>71</v>
      </c>
    </row>
    <row r="99" spans="1:5" x14ac:dyDescent="0.25">
      <c r="A99" s="21">
        <f t="shared" si="1"/>
        <v>42670</v>
      </c>
      <c r="B99" s="24" t="s">
        <v>166</v>
      </c>
      <c r="C99" s="35">
        <f>INDEX(Key!$A$4:$A$1000,MATCH(A99+0.1,Key!$C$4:$C$1000,1))</f>
        <v>16</v>
      </c>
      <c r="D99" s="1" t="str">
        <f>INDEX(Key!$B$4:$B$1000,MATCH(A99,Key!$C$4:$C$1000,1))</f>
        <v>Return to nominal DDM Processor settings. Bad sun-sensor removed from attitude control</v>
      </c>
      <c r="E99" s="28"/>
    </row>
    <row r="100" spans="1:5" x14ac:dyDescent="0.25">
      <c r="A100" s="21">
        <f t="shared" si="1"/>
        <v>42678</v>
      </c>
      <c r="B100" s="24" t="s">
        <v>167</v>
      </c>
      <c r="C100" s="35">
        <f>INDEX(Key!$A$4:$A$1000,MATCH(A100+0.1,Key!$C$4:$C$1000,1))</f>
        <v>16</v>
      </c>
      <c r="D100" s="1" t="str">
        <f>INDEX(Key!$B$4:$B$1000,MATCH(A100,Key!$C$4:$C$1000,1))</f>
        <v>Return to nominal DDM Processor settings. Bad sun-sensor removed from attitude control</v>
      </c>
      <c r="E100" s="28"/>
    </row>
    <row r="101" spans="1:5" x14ac:dyDescent="0.25">
      <c r="A101" s="21">
        <f t="shared" si="1"/>
        <v>42686</v>
      </c>
      <c r="B101" s="24" t="s">
        <v>168</v>
      </c>
      <c r="C101" s="35">
        <f>INDEX(Key!$A$4:$A$1000,MATCH(A101+0.1,Key!$C$4:$C$1000,1))</f>
        <v>16</v>
      </c>
      <c r="D101" s="1" t="str">
        <f>INDEX(Key!$B$4:$B$1000,MATCH(A101,Key!$C$4:$C$1000,1))</f>
        <v>Return to nominal DDM Processor settings. Bad sun-sensor removed from attitude control</v>
      </c>
      <c r="E101" s="28"/>
    </row>
    <row r="102" spans="1:5" x14ac:dyDescent="0.25">
      <c r="A102" s="21">
        <f t="shared" si="1"/>
        <v>42694</v>
      </c>
      <c r="B102" s="24" t="s">
        <v>169</v>
      </c>
      <c r="C102" s="35">
        <f>INDEX(Key!$A$4:$A$1000,MATCH(A102+0.1,Key!$C$4:$C$1000,1))</f>
        <v>17</v>
      </c>
      <c r="D102" s="1" t="str">
        <f>INDEX(Key!$B$4:$B$1000,MATCH(A102,Key!$C$4:$C$1000,1))</f>
        <v>Change to DDM Processor Settings 5</v>
      </c>
      <c r="E102" s="28"/>
    </row>
    <row r="103" spans="1:5" x14ac:dyDescent="0.25">
      <c r="A103" s="21">
        <f t="shared" si="1"/>
        <v>42702</v>
      </c>
      <c r="B103" s="24" t="s">
        <v>170</v>
      </c>
      <c r="C103" s="35">
        <f>INDEX(Key!$A$4:$A$1000,MATCH(A103+0.1,Key!$C$4:$C$1000,1))</f>
        <v>18</v>
      </c>
      <c r="D103" s="1" t="str">
        <f>INDEX(Key!$B$4:$B$1000,MATCH(A103,Key!$C$4:$C$1000,1))</f>
        <v>Return to nominal DDM Processor settings</v>
      </c>
      <c r="E103" s="28"/>
    </row>
    <row r="104" spans="1:5" x14ac:dyDescent="0.25">
      <c r="A104" s="21">
        <f t="shared" si="1"/>
        <v>42710</v>
      </c>
      <c r="B104" s="21"/>
      <c r="C104" s="35">
        <f>INDEX(Key!$A$4:$A$1000,MATCH(A104+0.1,Key!$C$4:$C$1000,1))</f>
        <v>18</v>
      </c>
      <c r="D104" s="1" t="str">
        <f>INDEX(Key!$B$4:$B$1000,MATCH(A104,Key!$C$4:$C$1000,1))</f>
        <v>Return to nominal DDM Processor settings</v>
      </c>
      <c r="E104" s="28"/>
    </row>
    <row r="105" spans="1:5" x14ac:dyDescent="0.25">
      <c r="A105" s="21">
        <f t="shared" si="1"/>
        <v>42718</v>
      </c>
      <c r="B105" s="21"/>
      <c r="C105" s="35">
        <f>INDEX(Key!$A$4:$A$1000,MATCH(A105+0.1,Key!$C$4:$C$1000,1))</f>
        <v>18</v>
      </c>
      <c r="D105" s="1" t="str">
        <f>INDEX(Key!$B$4:$B$1000,MATCH(A105,Key!$C$4:$C$1000,1))</f>
        <v>Return to nominal DDM Processor settings</v>
      </c>
      <c r="E105" s="28"/>
    </row>
    <row r="106" spans="1:5" x14ac:dyDescent="0.25">
      <c r="A106" s="21">
        <f t="shared" si="1"/>
        <v>42726</v>
      </c>
      <c r="B106" s="21"/>
      <c r="C106" s="35">
        <f>INDEX(Key!$A$4:$A$1000,MATCH(A106+0.1,Key!$C$4:$C$1000,1))</f>
        <v>18</v>
      </c>
      <c r="D106" s="1" t="str">
        <f>INDEX(Key!$B$4:$B$1000,MATCH(A106,Key!$C$4:$C$1000,1))</f>
        <v>Return to nominal DDM Processor settings</v>
      </c>
      <c r="E106" s="28"/>
    </row>
    <row r="107" spans="1:5" x14ac:dyDescent="0.25">
      <c r="A107" s="21">
        <f t="shared" si="1"/>
        <v>42734</v>
      </c>
      <c r="B107" s="21"/>
      <c r="C107" s="35">
        <f>INDEX(Key!$A$4:$A$1000,MATCH(A107+0.1,Key!$C$4:$C$1000,1))</f>
        <v>18</v>
      </c>
      <c r="D107" s="1" t="str">
        <f>INDEX(Key!$B$4:$B$1000,MATCH(A107,Key!$C$4:$C$1000,1))</f>
        <v>Return to nominal DDM Processor settings</v>
      </c>
      <c r="E107" s="28"/>
    </row>
    <row r="108" spans="1:5" x14ac:dyDescent="0.25">
      <c r="A108" s="21">
        <f t="shared" si="1"/>
        <v>42742</v>
      </c>
      <c r="B108" s="21"/>
      <c r="C108" s="35">
        <f>INDEX(Key!$A$4:$A$1000,MATCH(A108+0.1,Key!$C$4:$C$1000,1))</f>
        <v>18</v>
      </c>
      <c r="D108" s="1" t="str">
        <f>INDEX(Key!$B$4:$B$1000,MATCH(A108,Key!$C$4:$C$1000,1))</f>
        <v>Return to nominal DDM Processor settings</v>
      </c>
      <c r="E108" s="28"/>
    </row>
    <row r="109" spans="1:5" x14ac:dyDescent="0.25">
      <c r="A109" s="21">
        <f t="shared" si="1"/>
        <v>42750</v>
      </c>
      <c r="B109" s="21"/>
      <c r="C109" s="35">
        <f>INDEX(Key!$A$4:$A$1000,MATCH(A109+0.1,Key!$C$4:$C$1000,1))</f>
        <v>18</v>
      </c>
      <c r="D109" s="1" t="str">
        <f>INDEX(Key!$B$4:$B$1000,MATCH(A109,Key!$C$4:$C$1000,1))</f>
        <v>Return to nominal DDM Processor settings</v>
      </c>
      <c r="E109" s="28"/>
    </row>
    <row r="110" spans="1:5" x14ac:dyDescent="0.25">
      <c r="A110" s="21">
        <f t="shared" si="1"/>
        <v>42758</v>
      </c>
      <c r="B110" s="21"/>
      <c r="C110" s="35">
        <f>INDEX(Key!$A$4:$A$1000,MATCH(A110+0.1,Key!$C$4:$C$1000,1))</f>
        <v>18</v>
      </c>
      <c r="D110" s="1" t="str">
        <f>INDEX(Key!$B$4:$B$1000,MATCH(A110,Key!$C$4:$C$1000,1))</f>
        <v>Return to nominal DDM Processor settings</v>
      </c>
      <c r="E110" s="28"/>
    </row>
    <row r="111" spans="1:5" x14ac:dyDescent="0.25">
      <c r="A111" s="21">
        <f t="shared" si="1"/>
        <v>42766</v>
      </c>
      <c r="B111" s="21"/>
      <c r="C111" s="35">
        <f>INDEX(Key!$A$4:$A$1000,MATCH(A111+0.1,Key!$C$4:$C$1000,1))</f>
        <v>18</v>
      </c>
      <c r="D111" s="1" t="str">
        <f>INDEX(Key!$B$4:$B$1000,MATCH(A111,Key!$C$4:$C$1000,1))</f>
        <v>Return to nominal DDM Processor settings</v>
      </c>
      <c r="E111" s="28"/>
    </row>
    <row r="112" spans="1:5" x14ac:dyDescent="0.25">
      <c r="A112" s="21">
        <f t="shared" si="1"/>
        <v>42774</v>
      </c>
      <c r="B112" s="21"/>
      <c r="C112" s="35">
        <f>INDEX(Key!$A$4:$A$1000,MATCH(A112+0.1,Key!$C$4:$C$1000,1))</f>
        <v>18</v>
      </c>
      <c r="D112" s="1" t="str">
        <f>INDEX(Key!$B$4:$B$1000,MATCH(A112,Key!$C$4:$C$1000,1))</f>
        <v>Return to nominal DDM Processor settings</v>
      </c>
      <c r="E112" s="28"/>
    </row>
    <row r="113" spans="1:5" x14ac:dyDescent="0.25">
      <c r="A113" s="21">
        <f t="shared" si="1"/>
        <v>42782</v>
      </c>
      <c r="B113" s="21"/>
      <c r="C113" s="35">
        <f>INDEX(Key!$A$4:$A$1000,MATCH(A113+0.1,Key!$C$4:$C$1000,1))</f>
        <v>18</v>
      </c>
      <c r="D113" s="1" t="str">
        <f>INDEX(Key!$B$4:$B$1000,MATCH(A113,Key!$C$4:$C$1000,1))</f>
        <v>Return to nominal DDM Processor settings</v>
      </c>
      <c r="E113" s="28"/>
    </row>
    <row r="114" spans="1:5" x14ac:dyDescent="0.25">
      <c r="A114" s="21">
        <f t="shared" si="1"/>
        <v>42790</v>
      </c>
      <c r="B114" s="21"/>
      <c r="C114" s="35">
        <f>INDEX(Key!$A$4:$A$1000,MATCH(A114+0.1,Key!$C$4:$C$1000,1))</f>
        <v>18</v>
      </c>
      <c r="D114" s="1" t="str">
        <f>INDEX(Key!$B$4:$B$1000,MATCH(A114,Key!$C$4:$C$1000,1))</f>
        <v>Return to nominal DDM Processor settings</v>
      </c>
      <c r="E114" s="28"/>
    </row>
    <row r="115" spans="1:5" x14ac:dyDescent="0.25">
      <c r="A115" s="21">
        <f t="shared" si="1"/>
        <v>42798</v>
      </c>
      <c r="B115" s="21"/>
      <c r="C115" s="35">
        <f>INDEX(Key!$A$4:$A$1000,MATCH(A115+0.1,Key!$C$4:$C$1000,1))</f>
        <v>18</v>
      </c>
      <c r="D115" s="1" t="str">
        <f>INDEX(Key!$B$4:$B$1000,MATCH(A115,Key!$C$4:$C$1000,1))</f>
        <v>Return to nominal DDM Processor settings</v>
      </c>
      <c r="E115" s="28"/>
    </row>
    <row r="116" spans="1:5" x14ac:dyDescent="0.25">
      <c r="A116" s="21">
        <f t="shared" si="1"/>
        <v>42806</v>
      </c>
      <c r="B116" s="21"/>
      <c r="C116" s="35">
        <f>INDEX(Key!$A$4:$A$1000,MATCH(A116+0.1,Key!$C$4:$C$1000,1))</f>
        <v>18</v>
      </c>
      <c r="D116" s="1" t="str">
        <f>INDEX(Key!$B$4:$B$1000,MATCH(A116,Key!$C$4:$C$1000,1))</f>
        <v>Return to nominal DDM Processor settings</v>
      </c>
      <c r="E116" s="28"/>
    </row>
    <row r="117" spans="1:5" x14ac:dyDescent="0.25">
      <c r="A117" s="21">
        <f t="shared" si="1"/>
        <v>42814</v>
      </c>
      <c r="B117" s="21"/>
      <c r="C117" s="35">
        <f>INDEX(Key!$A$4:$A$1000,MATCH(A117+0.1,Key!$C$4:$C$1000,1))</f>
        <v>18</v>
      </c>
      <c r="D117" s="1" t="str">
        <f>INDEX(Key!$B$4:$B$1000,MATCH(A117,Key!$C$4:$C$1000,1))</f>
        <v>Return to nominal DDM Processor settings</v>
      </c>
      <c r="E117" s="28"/>
    </row>
    <row r="118" spans="1:5" x14ac:dyDescent="0.25">
      <c r="A118" s="21">
        <f t="shared" si="1"/>
        <v>42822</v>
      </c>
      <c r="B118" s="21"/>
      <c r="C118" s="35">
        <f>INDEX(Key!$A$4:$A$1000,MATCH(A118+0.1,Key!$C$4:$C$1000,1))</f>
        <v>18</v>
      </c>
      <c r="D118" s="1" t="str">
        <f>INDEX(Key!$B$4:$B$1000,MATCH(A118,Key!$C$4:$C$1000,1))</f>
        <v>Return to nominal DDM Processor settings</v>
      </c>
      <c r="E118" s="28"/>
    </row>
    <row r="119" spans="1:5" x14ac:dyDescent="0.25">
      <c r="A119" s="21">
        <f t="shared" si="1"/>
        <v>42830</v>
      </c>
      <c r="B119" s="21"/>
      <c r="C119" s="35">
        <f>INDEX(Key!$A$4:$A$1000,MATCH(A119+0.1,Key!$C$4:$C$1000,1))</f>
        <v>18</v>
      </c>
      <c r="D119" s="1" t="str">
        <f>INDEX(Key!$B$4:$B$1000,MATCH(A119,Key!$C$4:$C$1000,1))</f>
        <v>Return to nominal DDM Processor settings</v>
      </c>
      <c r="E119" s="28"/>
    </row>
    <row r="120" spans="1:5" x14ac:dyDescent="0.25">
      <c r="A120" s="21">
        <f t="shared" si="1"/>
        <v>42838</v>
      </c>
      <c r="B120" s="21"/>
      <c r="C120" s="35">
        <f>INDEX(Key!$A$4:$A$1000,MATCH(A120+0.1,Key!$C$4:$C$1000,1))</f>
        <v>18</v>
      </c>
      <c r="D120" s="1" t="str">
        <f>INDEX(Key!$B$4:$B$1000,MATCH(A120,Key!$C$4:$C$1000,1))</f>
        <v>Return to nominal DDM Processor settings</v>
      </c>
      <c r="E120" s="28"/>
    </row>
    <row r="121" spans="1:5" x14ac:dyDescent="0.25">
      <c r="A121" s="21">
        <f t="shared" si="1"/>
        <v>42846</v>
      </c>
      <c r="B121" s="21"/>
      <c r="C121" s="35">
        <f>INDEX(Key!$A$4:$A$1000,MATCH(A121+0.1,Key!$C$4:$C$1000,1))</f>
        <v>18</v>
      </c>
      <c r="D121" s="1" t="str">
        <f>INDEX(Key!$B$4:$B$1000,MATCH(A121,Key!$C$4:$C$1000,1))</f>
        <v>Return to nominal DDM Processor settings</v>
      </c>
      <c r="E121" s="28"/>
    </row>
    <row r="122" spans="1:5" x14ac:dyDescent="0.25">
      <c r="A122" s="21">
        <f t="shared" si="1"/>
        <v>42854</v>
      </c>
      <c r="B122" s="21"/>
      <c r="C122" s="35">
        <f>INDEX(Key!$A$4:$A$1000,MATCH(A122+0.1,Key!$C$4:$C$1000,1))</f>
        <v>18</v>
      </c>
      <c r="D122" s="1" t="str">
        <f>INDEX(Key!$B$4:$B$1000,MATCH(A122,Key!$C$4:$C$1000,1))</f>
        <v>Return to nominal DDM Processor settings</v>
      </c>
      <c r="E122" s="28"/>
    </row>
    <row r="123" spans="1:5" x14ac:dyDescent="0.25">
      <c r="A123" s="21">
        <f t="shared" si="1"/>
        <v>42862</v>
      </c>
      <c r="B123" s="21"/>
      <c r="C123" s="35">
        <f>INDEX(Key!$A$4:$A$1000,MATCH(A123+0.1,Key!$C$4:$C$1000,1))</f>
        <v>18</v>
      </c>
      <c r="D123" s="1" t="str">
        <f>INDEX(Key!$B$4:$B$1000,MATCH(A123,Key!$C$4:$C$1000,1))</f>
        <v>Return to nominal DDM Processor settings</v>
      </c>
      <c r="E123" s="28"/>
    </row>
    <row r="124" spans="1:5" x14ac:dyDescent="0.25">
      <c r="A124" s="21">
        <f t="shared" si="1"/>
        <v>42870</v>
      </c>
      <c r="B124" s="21"/>
      <c r="C124" s="35">
        <f>INDEX(Key!$A$4:$A$1000,MATCH(A124+0.1,Key!$C$4:$C$1000,1))</f>
        <v>18</v>
      </c>
      <c r="D124" s="1" t="str">
        <f>INDEX(Key!$B$4:$B$1000,MATCH(A124,Key!$C$4:$C$1000,1))</f>
        <v>Return to nominal DDM Processor settings</v>
      </c>
      <c r="E124" s="28"/>
    </row>
    <row r="125" spans="1:5" x14ac:dyDescent="0.25">
      <c r="A125" s="21">
        <f t="shared" si="1"/>
        <v>42878</v>
      </c>
      <c r="B125" s="21"/>
      <c r="C125" s="35">
        <f>INDEX(Key!$A$4:$A$1000,MATCH(A125+0.1,Key!$C$4:$C$1000,1))</f>
        <v>18</v>
      </c>
      <c r="D125" s="1" t="str">
        <f>INDEX(Key!$B$4:$B$1000,MATCH(A125,Key!$C$4:$C$1000,1))</f>
        <v>Return to nominal DDM Processor settings</v>
      </c>
      <c r="E125" s="28"/>
    </row>
    <row r="126" spans="1:5" x14ac:dyDescent="0.25">
      <c r="A126" s="21">
        <f t="shared" si="1"/>
        <v>42886</v>
      </c>
      <c r="B126" s="21"/>
      <c r="C126" s="35">
        <f>INDEX(Key!$A$4:$A$1000,MATCH(A126+0.1,Key!$C$4:$C$1000,1))</f>
        <v>18</v>
      </c>
      <c r="D126" s="1" t="str">
        <f>INDEX(Key!$B$4:$B$1000,MATCH(A126,Key!$C$4:$C$1000,1))</f>
        <v>Return to nominal DDM Processor settings</v>
      </c>
      <c r="E126" s="28"/>
    </row>
    <row r="127" spans="1:5" x14ac:dyDescent="0.25">
      <c r="A127" s="21">
        <f t="shared" si="1"/>
        <v>42894</v>
      </c>
      <c r="B127" s="21"/>
      <c r="C127" s="35">
        <f>INDEX(Key!$A$4:$A$1000,MATCH(A127+0.1,Key!$C$4:$C$1000,1))</f>
        <v>18</v>
      </c>
      <c r="D127" s="1" t="str">
        <f>INDEX(Key!$B$4:$B$1000,MATCH(A127,Key!$C$4:$C$1000,1))</f>
        <v>Return to nominal DDM Processor settings</v>
      </c>
      <c r="E127" s="28"/>
    </row>
    <row r="128" spans="1:5" x14ac:dyDescent="0.25">
      <c r="A128" s="21">
        <f t="shared" si="1"/>
        <v>42902</v>
      </c>
      <c r="B128" s="21"/>
      <c r="C128" s="35">
        <f>INDEX(Key!$A$4:$A$1000,MATCH(A128+0.1,Key!$C$4:$C$1000,1))</f>
        <v>18</v>
      </c>
      <c r="D128" s="1" t="str">
        <f>INDEX(Key!$B$4:$B$1000,MATCH(A128,Key!$C$4:$C$1000,1))</f>
        <v>Return to nominal DDM Processor settings</v>
      </c>
      <c r="E128" s="28"/>
    </row>
    <row r="129" spans="1:5" x14ac:dyDescent="0.25">
      <c r="A129" s="21">
        <f t="shared" si="1"/>
        <v>42910</v>
      </c>
      <c r="B129" s="21"/>
      <c r="C129" s="35">
        <f>INDEX(Key!$A$4:$A$1000,MATCH(A129+0.1,Key!$C$4:$C$1000,1))</f>
        <v>18</v>
      </c>
      <c r="D129" s="1" t="str">
        <f>INDEX(Key!$B$4:$B$1000,MATCH(A129,Key!$C$4:$C$1000,1))</f>
        <v>Return to nominal DDM Processor settings</v>
      </c>
      <c r="E129" s="28"/>
    </row>
    <row r="130" spans="1:5" x14ac:dyDescent="0.25">
      <c r="A130" s="21">
        <f t="shared" si="1"/>
        <v>42918</v>
      </c>
      <c r="B130" s="21"/>
      <c r="C130" s="35">
        <f>INDEX(Key!$A$4:$A$1000,MATCH(A130+0.1,Key!$C$4:$C$1000,1))</f>
        <v>18</v>
      </c>
      <c r="D130" s="1" t="str">
        <f>INDEX(Key!$B$4:$B$1000,MATCH(A130,Key!$C$4:$C$1000,1))</f>
        <v>Return to nominal DDM Processor settings</v>
      </c>
      <c r="E130" s="28"/>
    </row>
    <row r="131" spans="1:5" x14ac:dyDescent="0.25">
      <c r="A131" s="21">
        <f t="shared" si="1"/>
        <v>42926</v>
      </c>
      <c r="B131" s="21"/>
      <c r="C131" s="35">
        <f>INDEX(Key!$A$4:$A$1000,MATCH(A131+0.1,Key!$C$4:$C$1000,1))</f>
        <v>19</v>
      </c>
      <c r="D131" s="1" t="str">
        <f>INDEX(Key!$B$4:$B$1000,MATCH(A131,Key!$C$4:$C$1000,1))</f>
        <v>TDS-1 nominal mission ends after 3 years</v>
      </c>
      <c r="E131" s="28"/>
    </row>
    <row r="132" spans="1:5" x14ac:dyDescent="0.25">
      <c r="A132" s="21">
        <f>Key!C23</f>
        <v>43038</v>
      </c>
      <c r="B132" s="21"/>
      <c r="C132" s="36">
        <v>20</v>
      </c>
      <c r="D132" s="1" t="str">
        <f>INDEX(Key!$B$4:$B$1000,MATCH(A132,Key!$C$4:$C$1000,1))</f>
        <v xml:space="preserve">DDM Downlink Selection and Compression. SGR Software Release 1.9.1 FPGA Version 13. </v>
      </c>
      <c r="E132" s="28"/>
    </row>
    <row r="133" spans="1:5" x14ac:dyDescent="0.25">
      <c r="A133" s="21">
        <f>Key!C24</f>
        <v>43138</v>
      </c>
      <c r="B133" s="21"/>
      <c r="C133" s="36">
        <v>21</v>
      </c>
      <c r="D133" s="1" t="str">
        <f>INDEX(Key!$B$4:$B$1000,MATCH(A133,Key!$C$4:$C$1000,1))</f>
        <v>Start of continuous SGR-ReSI operations</v>
      </c>
      <c r="E133" s="28"/>
    </row>
    <row r="134" spans="1:5" x14ac:dyDescent="0.25">
      <c r="A134" s="21"/>
      <c r="B134" s="21"/>
      <c r="C134" s="36"/>
      <c r="D134" s="1"/>
      <c r="E134" s="28"/>
    </row>
    <row r="135" spans="1:5" x14ac:dyDescent="0.25">
      <c r="A135" s="21"/>
      <c r="B135" s="21"/>
      <c r="C135" s="36"/>
      <c r="D135" s="1"/>
      <c r="E135" s="28"/>
    </row>
    <row r="136" spans="1:5" x14ac:dyDescent="0.25">
      <c r="A136" s="21"/>
      <c r="B136" s="21"/>
      <c r="C136" s="36"/>
      <c r="D136" s="1"/>
      <c r="E136" s="28"/>
    </row>
    <row r="137" spans="1:5" x14ac:dyDescent="0.25">
      <c r="A137" s="21"/>
      <c r="B137" s="21"/>
      <c r="C137" s="36"/>
      <c r="D137" s="1"/>
      <c r="E137" s="28"/>
    </row>
    <row r="138" spans="1:5" x14ac:dyDescent="0.25">
      <c r="A138" s="21"/>
      <c r="B138" s="21"/>
      <c r="C138" s="36"/>
      <c r="D138" s="1"/>
      <c r="E138" s="28"/>
    </row>
    <row r="139" spans="1:5" x14ac:dyDescent="0.25">
      <c r="A139" s="21"/>
      <c r="B139" s="21"/>
      <c r="C139" s="36"/>
      <c r="D139" s="1"/>
      <c r="E139" s="28"/>
    </row>
    <row r="140" spans="1:5" x14ac:dyDescent="0.25">
      <c r="A140" s="21"/>
      <c r="B140" s="21"/>
      <c r="C140" s="36"/>
      <c r="D140" s="1"/>
      <c r="E140" s="28"/>
    </row>
    <row r="141" spans="1:5" x14ac:dyDescent="0.25">
      <c r="A141" s="21"/>
      <c r="B141" s="21"/>
      <c r="C141" s="36"/>
      <c r="D141" s="1"/>
      <c r="E141" s="28"/>
    </row>
    <row r="142" spans="1:5" x14ac:dyDescent="0.25">
      <c r="A142" s="21"/>
      <c r="B142" s="21"/>
      <c r="C142" s="36"/>
      <c r="D142" s="1"/>
      <c r="E142" s="28"/>
    </row>
    <row r="143" spans="1:5" x14ac:dyDescent="0.25">
      <c r="A143" s="21"/>
      <c r="B143" s="21"/>
      <c r="C143" s="36"/>
      <c r="D143" s="1"/>
      <c r="E143" s="28"/>
    </row>
    <row r="144" spans="1:5" x14ac:dyDescent="0.25">
      <c r="A144" s="21"/>
      <c r="B144" s="21"/>
      <c r="C144" s="36"/>
      <c r="D144" s="1"/>
      <c r="E144" s="28"/>
    </row>
    <row r="145" spans="1:5" x14ac:dyDescent="0.25">
      <c r="A145" s="21"/>
      <c r="B145" s="21"/>
      <c r="C145" s="36"/>
      <c r="D145" s="1"/>
      <c r="E145" s="28"/>
    </row>
    <row r="146" spans="1:5" x14ac:dyDescent="0.25">
      <c r="A146" s="21"/>
      <c r="B146" s="21"/>
      <c r="C146" s="36"/>
      <c r="D146" s="1"/>
      <c r="E146" s="28"/>
    </row>
    <row r="147" spans="1:5" x14ac:dyDescent="0.25">
      <c r="A147" s="21"/>
      <c r="B147" s="21"/>
      <c r="C147" s="36"/>
      <c r="D147" s="1"/>
      <c r="E147" s="28"/>
    </row>
    <row r="148" spans="1:5" x14ac:dyDescent="0.25">
      <c r="A148" s="21"/>
      <c r="B148" s="21"/>
      <c r="C148" s="36"/>
      <c r="D148" s="1"/>
      <c r="E148" s="28"/>
    </row>
    <row r="149" spans="1:5" x14ac:dyDescent="0.25">
      <c r="A149" s="21"/>
      <c r="B149" s="21"/>
      <c r="C149" s="36"/>
      <c r="D149" s="1"/>
      <c r="E149" s="28"/>
    </row>
    <row r="150" spans="1:5" x14ac:dyDescent="0.25">
      <c r="A150" s="21"/>
      <c r="B150" s="21"/>
      <c r="C150" s="36"/>
      <c r="D150" s="1"/>
      <c r="E150" s="28"/>
    </row>
    <row r="151" spans="1:5" x14ac:dyDescent="0.25">
      <c r="A151" s="21"/>
      <c r="B151" s="21"/>
      <c r="C151" s="36"/>
      <c r="D151" s="1"/>
      <c r="E151" s="28"/>
    </row>
    <row r="152" spans="1:5" x14ac:dyDescent="0.25">
      <c r="A152" s="21"/>
      <c r="B152" s="21"/>
      <c r="C152" s="36"/>
      <c r="D152" s="1"/>
      <c r="E152" s="28"/>
    </row>
    <row r="153" spans="1:5" x14ac:dyDescent="0.25">
      <c r="A153" s="21"/>
      <c r="B153" s="21"/>
      <c r="C153" s="36"/>
      <c r="D153" s="1"/>
      <c r="E153" s="28"/>
    </row>
    <row r="154" spans="1:5" x14ac:dyDescent="0.25">
      <c r="A154" s="21"/>
      <c r="B154" s="21"/>
      <c r="C154" s="36"/>
      <c r="D154" s="1"/>
      <c r="E154" s="28"/>
    </row>
    <row r="155" spans="1:5" x14ac:dyDescent="0.25">
      <c r="A155" s="21"/>
      <c r="B155" s="21"/>
      <c r="C155" s="36"/>
      <c r="D155" s="1"/>
      <c r="E155" s="28"/>
    </row>
    <row r="156" spans="1:5" x14ac:dyDescent="0.25">
      <c r="A156" s="21"/>
      <c r="B156" s="21"/>
      <c r="C156" s="36"/>
      <c r="D156" s="1"/>
      <c r="E156" s="28"/>
    </row>
    <row r="157" spans="1:5" x14ac:dyDescent="0.25">
      <c r="A157" s="21"/>
      <c r="B157" s="21"/>
      <c r="C157" s="36"/>
      <c r="D157" s="1"/>
      <c r="E157" s="28"/>
    </row>
    <row r="158" spans="1:5" x14ac:dyDescent="0.25">
      <c r="A158" s="21"/>
      <c r="B158" s="21"/>
      <c r="C158" s="36"/>
      <c r="D158" s="1"/>
      <c r="E158" s="28"/>
    </row>
    <row r="159" spans="1:5" x14ac:dyDescent="0.25">
      <c r="A159" s="21"/>
      <c r="B159" s="21"/>
      <c r="C159" s="36"/>
      <c r="D159" s="1"/>
      <c r="E159" s="28"/>
    </row>
    <row r="160" spans="1:5" x14ac:dyDescent="0.25">
      <c r="A160" s="21"/>
      <c r="B160" s="21"/>
      <c r="C160" s="36"/>
      <c r="D160" s="1"/>
      <c r="E160" s="28"/>
    </row>
    <row r="161" spans="1:5" x14ac:dyDescent="0.25">
      <c r="A161" s="21"/>
      <c r="B161" s="21"/>
      <c r="C161" s="36"/>
      <c r="D161" s="1"/>
      <c r="E161" s="28"/>
    </row>
    <row r="162" spans="1:5" x14ac:dyDescent="0.25">
      <c r="A162" s="21"/>
      <c r="B162" s="21"/>
      <c r="C162" s="36"/>
      <c r="D162" s="1"/>
      <c r="E162" s="28"/>
    </row>
    <row r="163" spans="1:5" x14ac:dyDescent="0.25">
      <c r="A163" s="21"/>
      <c r="B163" s="21"/>
      <c r="C163" s="36"/>
      <c r="D163" s="1"/>
      <c r="E163" s="28"/>
    </row>
    <row r="164" spans="1:5" x14ac:dyDescent="0.25">
      <c r="A164" s="21"/>
      <c r="B164" s="21"/>
      <c r="C164" s="36"/>
      <c r="D164" s="1"/>
      <c r="E164" s="28"/>
    </row>
    <row r="165" spans="1:5" x14ac:dyDescent="0.25">
      <c r="A165" s="21"/>
      <c r="B165" s="21"/>
      <c r="C165" s="36"/>
      <c r="D165" s="1"/>
      <c r="E165" s="28"/>
    </row>
    <row r="166" spans="1:5" x14ac:dyDescent="0.25">
      <c r="A166" s="21"/>
      <c r="B166" s="21"/>
      <c r="C166" s="36"/>
      <c r="D166" s="1"/>
      <c r="E166" s="28"/>
    </row>
    <row r="167" spans="1:5" x14ac:dyDescent="0.25">
      <c r="A167" s="21"/>
      <c r="B167" s="21"/>
      <c r="C167" s="36"/>
      <c r="D167" s="1"/>
      <c r="E167" s="28"/>
    </row>
    <row r="168" spans="1:5" x14ac:dyDescent="0.25">
      <c r="A168" s="21"/>
      <c r="B168" s="21"/>
      <c r="C168" s="36"/>
      <c r="D168" s="1"/>
      <c r="E168" s="28"/>
    </row>
    <row r="169" spans="1:5" x14ac:dyDescent="0.25">
      <c r="A169" s="21"/>
      <c r="B169" s="21"/>
      <c r="C169" s="36"/>
      <c r="D169" s="1"/>
      <c r="E169" s="28"/>
    </row>
    <row r="170" spans="1:5" x14ac:dyDescent="0.25">
      <c r="A170" s="21"/>
      <c r="B170" s="21"/>
      <c r="C170" s="36"/>
      <c r="D170" s="1"/>
      <c r="E170" s="28"/>
    </row>
    <row r="171" spans="1:5" x14ac:dyDescent="0.25">
      <c r="A171" s="21"/>
      <c r="B171" s="21"/>
      <c r="C171" s="36"/>
      <c r="D171" s="1"/>
      <c r="E171" s="28"/>
    </row>
    <row r="172" spans="1:5" x14ac:dyDescent="0.25">
      <c r="A172" s="21"/>
      <c r="B172" s="21"/>
      <c r="C172" s="36"/>
      <c r="D172" s="1"/>
      <c r="E172" s="28"/>
    </row>
    <row r="173" spans="1:5" x14ac:dyDescent="0.25">
      <c r="A173" s="21"/>
      <c r="B173" s="21"/>
      <c r="C173" s="36"/>
      <c r="D173" s="1"/>
      <c r="E173" s="28"/>
    </row>
    <row r="174" spans="1:5" x14ac:dyDescent="0.25">
      <c r="A174" s="21"/>
      <c r="B174" s="21"/>
      <c r="C174" s="36"/>
      <c r="D174" s="1"/>
      <c r="E174" s="28"/>
    </row>
    <row r="175" spans="1:5" x14ac:dyDescent="0.25">
      <c r="A175" s="21"/>
      <c r="B175" s="21"/>
      <c r="C175" s="36"/>
      <c r="D175" s="1"/>
      <c r="E175" s="28"/>
    </row>
    <row r="176" spans="1:5" x14ac:dyDescent="0.25">
      <c r="A176" s="21"/>
      <c r="B176" s="21"/>
      <c r="C176" s="36"/>
      <c r="D176" s="1"/>
      <c r="E176" s="28"/>
    </row>
    <row r="177" spans="1:5" x14ac:dyDescent="0.25">
      <c r="A177" s="21"/>
      <c r="B177" s="21"/>
      <c r="C177" s="36"/>
      <c r="D177" s="1"/>
      <c r="E177" s="28"/>
    </row>
    <row r="178" spans="1:5" x14ac:dyDescent="0.25">
      <c r="A178" s="21"/>
      <c r="B178" s="21"/>
      <c r="C178" s="36"/>
      <c r="D178" s="1"/>
      <c r="E178" s="28"/>
    </row>
    <row r="179" spans="1:5" x14ac:dyDescent="0.25">
      <c r="A179" s="21"/>
      <c r="B179" s="21"/>
      <c r="C179" s="36"/>
      <c r="D179" s="1"/>
      <c r="E179" s="28"/>
    </row>
    <row r="180" spans="1:5" x14ac:dyDescent="0.25">
      <c r="A180" s="21"/>
      <c r="B180" s="21"/>
      <c r="C180" s="36"/>
      <c r="D180" s="1"/>
      <c r="E180" s="28"/>
    </row>
    <row r="181" spans="1:5" x14ac:dyDescent="0.25">
      <c r="A181" s="21"/>
      <c r="B181" s="21"/>
      <c r="C181" s="36"/>
      <c r="D181" s="1"/>
      <c r="E181" s="28"/>
    </row>
    <row r="182" spans="1:5" x14ac:dyDescent="0.25">
      <c r="A182" s="21"/>
      <c r="B182" s="21"/>
      <c r="C182" s="36"/>
      <c r="D182" s="1"/>
      <c r="E182" s="28"/>
    </row>
    <row r="183" spans="1:5" x14ac:dyDescent="0.25">
      <c r="A183" s="21"/>
      <c r="B183" s="21"/>
      <c r="C183" s="36"/>
      <c r="D183" s="1"/>
      <c r="E183" s="28"/>
    </row>
    <row r="184" spans="1:5" x14ac:dyDescent="0.25">
      <c r="A184" s="21"/>
      <c r="B184" s="21"/>
      <c r="C184" s="36"/>
      <c r="D184" s="1"/>
      <c r="E184" s="28"/>
    </row>
    <row r="185" spans="1:5" x14ac:dyDescent="0.25">
      <c r="A185" s="21"/>
      <c r="B185" s="21"/>
      <c r="C185" s="36"/>
      <c r="D185" s="1"/>
      <c r="E185" s="28"/>
    </row>
    <row r="186" spans="1:5" x14ac:dyDescent="0.25">
      <c r="A186" s="21"/>
      <c r="B186" s="21"/>
      <c r="C186" s="36"/>
      <c r="D186" s="1"/>
      <c r="E186" s="28"/>
    </row>
    <row r="187" spans="1:5" x14ac:dyDescent="0.25">
      <c r="A187" s="21"/>
      <c r="B187" s="21"/>
      <c r="C187" s="36"/>
      <c r="D187" s="1"/>
      <c r="E187" s="28"/>
    </row>
    <row r="188" spans="1:5" x14ac:dyDescent="0.25">
      <c r="A188" s="21"/>
      <c r="B188" s="21"/>
      <c r="C188" s="36"/>
      <c r="D188" s="1"/>
      <c r="E188" s="28"/>
    </row>
    <row r="189" spans="1:5" x14ac:dyDescent="0.25">
      <c r="A189" s="21"/>
      <c r="B189" s="21"/>
      <c r="C189" s="36"/>
      <c r="D189" s="1"/>
      <c r="E189" s="28"/>
    </row>
    <row r="190" spans="1:5" x14ac:dyDescent="0.25">
      <c r="A190" s="21"/>
      <c r="B190" s="21"/>
      <c r="C190" s="36"/>
      <c r="D190" s="1"/>
      <c r="E190" s="28"/>
    </row>
    <row r="191" spans="1:5" x14ac:dyDescent="0.25">
      <c r="A191" s="21"/>
      <c r="B191" s="21"/>
      <c r="C191" s="36"/>
      <c r="D191" s="1"/>
      <c r="E191" s="28"/>
    </row>
    <row r="192" spans="1:5" x14ac:dyDescent="0.25">
      <c r="A192" s="21"/>
      <c r="B192" s="21"/>
      <c r="C192" s="36"/>
      <c r="D192" s="1"/>
      <c r="E192" s="28"/>
    </row>
    <row r="193" spans="1:5" x14ac:dyDescent="0.25">
      <c r="A193" s="21"/>
      <c r="B193" s="21"/>
      <c r="C193" s="36"/>
      <c r="D193" s="1"/>
      <c r="E193" s="28"/>
    </row>
    <row r="194" spans="1:5" x14ac:dyDescent="0.25">
      <c r="A194" s="21"/>
      <c r="B194" s="21"/>
      <c r="C194" s="36"/>
      <c r="D194" s="1"/>
      <c r="E194" s="28"/>
    </row>
    <row r="195" spans="1:5" x14ac:dyDescent="0.25">
      <c r="A195" s="21"/>
      <c r="B195" s="21"/>
      <c r="C195" s="36"/>
      <c r="D195" s="1"/>
      <c r="E195" s="28"/>
    </row>
    <row r="196" spans="1:5" x14ac:dyDescent="0.25">
      <c r="A196" s="21"/>
      <c r="B196" s="21"/>
      <c r="C196" s="36"/>
      <c r="D196" s="1"/>
      <c r="E196" s="28"/>
    </row>
    <row r="197" spans="1:5" x14ac:dyDescent="0.25">
      <c r="A197" s="21"/>
      <c r="B197" s="21"/>
      <c r="C197" s="36"/>
      <c r="D197" s="1"/>
      <c r="E197" s="28"/>
    </row>
    <row r="198" spans="1:5" x14ac:dyDescent="0.25">
      <c r="A198" s="21"/>
      <c r="B198" s="21"/>
      <c r="C198" s="36"/>
      <c r="D198" s="1"/>
      <c r="E198" s="28"/>
    </row>
    <row r="199" spans="1:5" x14ac:dyDescent="0.25">
      <c r="A199" s="21"/>
      <c r="B199" s="21"/>
      <c r="C199" s="36"/>
      <c r="D199" s="1"/>
      <c r="E199" s="28"/>
    </row>
    <row r="200" spans="1:5" x14ac:dyDescent="0.25">
      <c r="A200" s="21"/>
      <c r="B200" s="21"/>
      <c r="C200" s="36"/>
      <c r="D200" s="1"/>
      <c r="E200" s="28"/>
    </row>
    <row r="201" spans="1:5" x14ac:dyDescent="0.25">
      <c r="A201" s="21"/>
      <c r="B201" s="21"/>
      <c r="C201" s="36"/>
      <c r="D201" s="1"/>
      <c r="E201" s="28"/>
    </row>
    <row r="202" spans="1:5" x14ac:dyDescent="0.25">
      <c r="A202" s="21"/>
      <c r="B202" s="21"/>
      <c r="C202" s="36"/>
      <c r="D202" s="1"/>
      <c r="E202" s="28"/>
    </row>
    <row r="203" spans="1:5" x14ac:dyDescent="0.25">
      <c r="A203" s="21"/>
      <c r="B203" s="21"/>
      <c r="C203" s="36"/>
      <c r="D203" s="1"/>
      <c r="E203" s="28"/>
    </row>
    <row r="204" spans="1:5" x14ac:dyDescent="0.25">
      <c r="A204" s="21"/>
      <c r="B204" s="21"/>
      <c r="C204" s="36"/>
      <c r="D204" s="1"/>
      <c r="E204" s="28"/>
    </row>
    <row r="205" spans="1:5" x14ac:dyDescent="0.25">
      <c r="A205" s="21"/>
      <c r="B205" s="21"/>
      <c r="C205" s="36"/>
      <c r="D205" s="1"/>
      <c r="E205" s="28"/>
    </row>
    <row r="206" spans="1:5" x14ac:dyDescent="0.25">
      <c r="A206" s="21"/>
      <c r="B206" s="21"/>
      <c r="C206" s="36"/>
      <c r="D206" s="1"/>
      <c r="E206" s="28"/>
    </row>
    <row r="207" spans="1:5" x14ac:dyDescent="0.25">
      <c r="A207" s="21"/>
      <c r="B207" s="21"/>
      <c r="C207" s="36"/>
      <c r="D207" s="1"/>
      <c r="E207" s="28"/>
    </row>
    <row r="208" spans="1:5" x14ac:dyDescent="0.25">
      <c r="A208" s="21"/>
      <c r="B208" s="21"/>
      <c r="C208" s="36"/>
      <c r="D208" s="1"/>
      <c r="E208" s="28"/>
    </row>
    <row r="209" spans="1:5" x14ac:dyDescent="0.25">
      <c r="A209" s="21"/>
      <c r="B209" s="21"/>
      <c r="C209" s="36"/>
      <c r="D209" s="1"/>
      <c r="E209" s="28"/>
    </row>
    <row r="210" spans="1:5" x14ac:dyDescent="0.25">
      <c r="A210" s="21"/>
      <c r="B210" s="21"/>
      <c r="C210" s="36"/>
      <c r="D210" s="1"/>
      <c r="E210" s="28"/>
    </row>
    <row r="211" spans="1:5" x14ac:dyDescent="0.25">
      <c r="A211" s="21"/>
      <c r="B211" s="21"/>
      <c r="C211" s="36"/>
      <c r="D211" s="1"/>
      <c r="E211" s="28"/>
    </row>
    <row r="212" spans="1:5" x14ac:dyDescent="0.25">
      <c r="A212" s="21"/>
      <c r="B212" s="21"/>
      <c r="C212" s="36"/>
      <c r="D212" s="1"/>
      <c r="E212" s="28"/>
    </row>
    <row r="213" spans="1:5" x14ac:dyDescent="0.25">
      <c r="A213" s="21"/>
      <c r="B213" s="21"/>
      <c r="C213" s="36"/>
      <c r="D213" s="1"/>
      <c r="E213" s="28"/>
    </row>
    <row r="214" spans="1:5" x14ac:dyDescent="0.25">
      <c r="A214" s="21"/>
      <c r="B214" s="21"/>
      <c r="C214" s="36"/>
      <c r="D214" s="1"/>
      <c r="E214" s="28"/>
    </row>
    <row r="215" spans="1:5" x14ac:dyDescent="0.25">
      <c r="A215" s="21"/>
      <c r="B215" s="21"/>
      <c r="C215" s="36"/>
      <c r="D215" s="1"/>
      <c r="E215" s="28"/>
    </row>
    <row r="216" spans="1:5" x14ac:dyDescent="0.25">
      <c r="A216" s="21"/>
      <c r="B216" s="21"/>
      <c r="C216" s="36"/>
      <c r="D216" s="1"/>
      <c r="E216" s="28"/>
    </row>
    <row r="217" spans="1:5" x14ac:dyDescent="0.25">
      <c r="A217" s="21"/>
      <c r="B217" s="21"/>
      <c r="C217" s="36"/>
      <c r="D217" s="1"/>
      <c r="E217" s="28"/>
    </row>
    <row r="218" spans="1:5" x14ac:dyDescent="0.25">
      <c r="A218" s="21"/>
      <c r="B218" s="21"/>
      <c r="C218" s="36"/>
      <c r="D218" s="1"/>
      <c r="E218" s="28"/>
    </row>
    <row r="219" spans="1:5" x14ac:dyDescent="0.25">
      <c r="A219" s="21"/>
      <c r="B219" s="21"/>
      <c r="C219" s="36"/>
      <c r="D219" s="1"/>
      <c r="E219" s="28"/>
    </row>
    <row r="220" spans="1:5" x14ac:dyDescent="0.25">
      <c r="A220" s="21"/>
      <c r="B220" s="21"/>
      <c r="C220" s="36"/>
      <c r="D220" s="1"/>
      <c r="E220" s="28"/>
    </row>
    <row r="221" spans="1:5" x14ac:dyDescent="0.25">
      <c r="A221" s="21"/>
      <c r="B221" s="21"/>
      <c r="C221" s="36"/>
      <c r="D221" s="1"/>
      <c r="E221" s="28"/>
    </row>
    <row r="222" spans="1:5" x14ac:dyDescent="0.25">
      <c r="A222" s="21"/>
      <c r="B222" s="21"/>
      <c r="C222" s="36"/>
      <c r="D222" s="1"/>
      <c r="E222" s="28"/>
    </row>
    <row r="223" spans="1:5" x14ac:dyDescent="0.25">
      <c r="A223" s="21"/>
      <c r="B223" s="21"/>
      <c r="C223" s="36"/>
      <c r="D223" s="1"/>
      <c r="E223" s="28"/>
    </row>
    <row r="224" spans="1:5" x14ac:dyDescent="0.25">
      <c r="A224" s="21"/>
      <c r="B224" s="21"/>
      <c r="C224" s="36"/>
      <c r="D224" s="1"/>
      <c r="E224" s="28"/>
    </row>
    <row r="225" spans="1:5" x14ac:dyDescent="0.25">
      <c r="A225" s="21"/>
      <c r="B225" s="21"/>
      <c r="C225" s="36"/>
      <c r="D225" s="1"/>
      <c r="E225" s="28"/>
    </row>
    <row r="226" spans="1:5" x14ac:dyDescent="0.25">
      <c r="A226" s="21"/>
      <c r="B226" s="21"/>
      <c r="C226" s="36"/>
      <c r="D226" s="1"/>
      <c r="E226" s="28"/>
    </row>
    <row r="227" spans="1:5" x14ac:dyDescent="0.25">
      <c r="A227" s="21"/>
      <c r="B227" s="21"/>
      <c r="C227" s="36"/>
      <c r="D227" s="1"/>
      <c r="E227" s="28"/>
    </row>
    <row r="228" spans="1:5" x14ac:dyDescent="0.25">
      <c r="A228" s="21"/>
      <c r="B228" s="21"/>
      <c r="C228" s="36"/>
      <c r="D228" s="1"/>
      <c r="E228" s="28"/>
    </row>
    <row r="229" spans="1:5" x14ac:dyDescent="0.25">
      <c r="A229" s="21"/>
      <c r="B229" s="21"/>
      <c r="C229" s="36"/>
      <c r="D229" s="1"/>
      <c r="E229" s="28"/>
    </row>
    <row r="230" spans="1:5" x14ac:dyDescent="0.25">
      <c r="A230" s="21"/>
      <c r="B230" s="21"/>
      <c r="C230" s="36"/>
      <c r="D230" s="1"/>
      <c r="E230" s="28"/>
    </row>
    <row r="231" spans="1:5" x14ac:dyDescent="0.25">
      <c r="A231" s="21"/>
      <c r="B231" s="21"/>
      <c r="C231" s="36"/>
      <c r="D231" s="1"/>
      <c r="E231" s="28"/>
    </row>
    <row r="232" spans="1:5" x14ac:dyDescent="0.25">
      <c r="A232" s="21"/>
      <c r="B232" s="21"/>
      <c r="C232" s="36"/>
      <c r="D232" s="1"/>
      <c r="E232" s="28"/>
    </row>
    <row r="233" spans="1:5" x14ac:dyDescent="0.25">
      <c r="A233" s="21"/>
      <c r="B233" s="21"/>
      <c r="C233" s="36"/>
      <c r="D233" s="1"/>
      <c r="E233" s="28"/>
    </row>
    <row r="234" spans="1:5" x14ac:dyDescent="0.25">
      <c r="A234" s="21"/>
      <c r="B234" s="21"/>
      <c r="C234" s="36"/>
      <c r="D234" s="1"/>
      <c r="E234" s="28"/>
    </row>
    <row r="235" spans="1:5" x14ac:dyDescent="0.25">
      <c r="A235" s="21"/>
      <c r="B235" s="21"/>
      <c r="C235" s="36"/>
      <c r="D235" s="1"/>
      <c r="E235" s="28"/>
    </row>
    <row r="236" spans="1:5" x14ac:dyDescent="0.25">
      <c r="A236" s="21"/>
      <c r="B236" s="21"/>
      <c r="C236" s="36"/>
      <c r="D236" s="1"/>
      <c r="E236" s="28"/>
    </row>
    <row r="237" spans="1:5" x14ac:dyDescent="0.25">
      <c r="A237" s="21"/>
      <c r="B237" s="21"/>
      <c r="C237" s="36"/>
      <c r="D237" s="1"/>
      <c r="E237" s="28"/>
    </row>
    <row r="238" spans="1:5" x14ac:dyDescent="0.25">
      <c r="A238" s="21"/>
      <c r="B238" s="21"/>
      <c r="C238" s="36"/>
      <c r="D238" s="1"/>
      <c r="E238" s="28"/>
    </row>
    <row r="239" spans="1:5" x14ac:dyDescent="0.25">
      <c r="A239" s="21"/>
      <c r="B239" s="21"/>
      <c r="C239" s="36"/>
      <c r="D239" s="1"/>
      <c r="E239" s="28"/>
    </row>
    <row r="240" spans="1:5" x14ac:dyDescent="0.25">
      <c r="A240" s="21"/>
      <c r="B240" s="21"/>
      <c r="C240" s="36"/>
      <c r="D240" s="1"/>
      <c r="E240" s="28"/>
    </row>
    <row r="241" spans="1:5" x14ac:dyDescent="0.25">
      <c r="A241" s="21"/>
      <c r="B241" s="21"/>
      <c r="C241" s="36"/>
      <c r="D241" s="1"/>
      <c r="E241" s="28"/>
    </row>
    <row r="242" spans="1:5" x14ac:dyDescent="0.25">
      <c r="A242" s="21"/>
      <c r="B242" s="21"/>
      <c r="C242" s="36"/>
      <c r="D242" s="1"/>
      <c r="E242" s="28"/>
    </row>
    <row r="243" spans="1:5" x14ac:dyDescent="0.25">
      <c r="A243" s="21"/>
      <c r="B243" s="21"/>
      <c r="C243" s="36"/>
      <c r="D243" s="1"/>
      <c r="E243" s="28"/>
    </row>
    <row r="244" spans="1:5" x14ac:dyDescent="0.25">
      <c r="A244" s="21"/>
      <c r="B244" s="21"/>
      <c r="C244" s="36"/>
      <c r="D244" s="1"/>
      <c r="E244" s="28"/>
    </row>
    <row r="245" spans="1:5" x14ac:dyDescent="0.25">
      <c r="A245" s="21"/>
      <c r="B245" s="21"/>
      <c r="C245" s="36"/>
      <c r="D245" s="1"/>
      <c r="E245" s="28"/>
    </row>
    <row r="246" spans="1:5" x14ac:dyDescent="0.25">
      <c r="A246" s="21"/>
      <c r="B246" s="21"/>
      <c r="C246" s="36"/>
      <c r="D246" s="1"/>
      <c r="E246" s="28"/>
    </row>
    <row r="247" spans="1:5" x14ac:dyDescent="0.25">
      <c r="A247" s="21"/>
      <c r="B247" s="21"/>
      <c r="C247" s="36"/>
      <c r="D247" s="1"/>
      <c r="E247" s="28"/>
    </row>
    <row r="248" spans="1:5" x14ac:dyDescent="0.25">
      <c r="A248" s="21"/>
      <c r="B248" s="21"/>
      <c r="C248" s="36"/>
      <c r="D248" s="1"/>
      <c r="E248" s="28"/>
    </row>
    <row r="249" spans="1:5" x14ac:dyDescent="0.25">
      <c r="A249" s="21"/>
      <c r="B249" s="21"/>
      <c r="C249" s="36"/>
      <c r="D249" s="1"/>
      <c r="E249" s="28"/>
    </row>
    <row r="250" spans="1:5" x14ac:dyDescent="0.25">
      <c r="A250" s="21"/>
      <c r="B250" s="21"/>
      <c r="C250" s="36"/>
      <c r="D250" s="1"/>
      <c r="E250" s="28"/>
    </row>
    <row r="251" spans="1:5" x14ac:dyDescent="0.25">
      <c r="A251" s="21"/>
      <c r="B251" s="21"/>
      <c r="C251" s="36"/>
      <c r="D251" s="1"/>
      <c r="E251" s="28"/>
    </row>
    <row r="252" spans="1:5" x14ac:dyDescent="0.25">
      <c r="A252" s="21"/>
      <c r="B252" s="21"/>
      <c r="C252" s="36"/>
      <c r="D252" s="1"/>
      <c r="E252" s="28"/>
    </row>
    <row r="253" spans="1:5" x14ac:dyDescent="0.25">
      <c r="A253" s="21"/>
      <c r="B253" s="21"/>
      <c r="C253" s="36"/>
      <c r="D253" s="1"/>
      <c r="E253" s="28"/>
    </row>
    <row r="254" spans="1:5" x14ac:dyDescent="0.25">
      <c r="A254" s="21"/>
      <c r="B254" s="21"/>
      <c r="C254" s="36"/>
      <c r="D254" s="1"/>
      <c r="E254" s="28"/>
    </row>
    <row r="255" spans="1:5" x14ac:dyDescent="0.25">
      <c r="A255" s="21"/>
      <c r="B255" s="21"/>
      <c r="C255" s="36"/>
      <c r="D255" s="1"/>
      <c r="E255" s="28"/>
    </row>
    <row r="256" spans="1:5" x14ac:dyDescent="0.25">
      <c r="A256" s="21"/>
      <c r="B256" s="21"/>
      <c r="C256" s="36"/>
      <c r="D256" s="1"/>
      <c r="E256" s="28"/>
    </row>
    <row r="257" spans="1:5" x14ac:dyDescent="0.25">
      <c r="A257" s="21"/>
      <c r="B257" s="21"/>
      <c r="C257" s="36"/>
      <c r="D257" s="1"/>
      <c r="E257" s="28"/>
    </row>
    <row r="258" spans="1:5" x14ac:dyDescent="0.25">
      <c r="A258" s="21"/>
      <c r="B258" s="21"/>
      <c r="C258" s="36"/>
      <c r="D258" s="1"/>
      <c r="E258" s="28"/>
    </row>
    <row r="259" spans="1:5" x14ac:dyDescent="0.25">
      <c r="A259" s="21"/>
      <c r="B259" s="21"/>
      <c r="C259" s="36"/>
      <c r="D259" s="1"/>
      <c r="E259" s="28"/>
    </row>
    <row r="260" spans="1:5" x14ac:dyDescent="0.25">
      <c r="A260" s="21"/>
      <c r="B260" s="21"/>
      <c r="C260" s="36"/>
      <c r="D260" s="1"/>
      <c r="E260" s="28"/>
    </row>
  </sheetData>
  <conditionalFormatting sqref="A7:E7 A9:B9 A10:A23 B11 B13 B15 E97:E100 B21 B23 D18:E22 D12:D17 D98 B17:B19 A24:B131 D99:E131 D95:E97 D72:E76 D71 D67:D69 D60:D62 D63:E64 D40:E59 D65 D23:D25 D39 D66:E66 D70:E70 D77:D78 D79:E79 D80 D81:E82 D83 D84:E85 D86 D87:E93 D94 D26:E38 D9:E11 C8:C131 A132:E999">
    <cfRule type="expression" dxfId="28" priority="8">
      <formula>($D7&lt;&gt;$D6)</formula>
    </cfRule>
  </conditionalFormatting>
  <conditionalFormatting sqref="A8:B8 B10 B12 B14 B16 B18 B20 B22 D8:E8">
    <cfRule type="expression" dxfId="27" priority="28">
      <formula>($F8&lt;&gt;#REF!)</formula>
    </cfRule>
  </conditionalFormatting>
  <conditionalFormatting sqref="B16">
    <cfRule type="expression" dxfId="26" priority="5">
      <formula>($D16&lt;&gt;$D15)</formula>
    </cfRule>
  </conditionalFormatting>
  <conditionalFormatting sqref="B15 B17">
    <cfRule type="expression" dxfId="25" priority="6">
      <formula>($F15&lt;&gt;#REF!)</formula>
    </cfRule>
  </conditionalFormatting>
  <conditionalFormatting sqref="B16">
    <cfRule type="expression" dxfId="24" priority="3">
      <formula>($D16&lt;&gt;$D15)</formula>
    </cfRule>
  </conditionalFormatting>
  <conditionalFormatting sqref="B17">
    <cfRule type="expression" dxfId="23" priority="4">
      <formula>($F17&lt;&gt;#REF!)</formula>
    </cfRule>
  </conditionalFormatting>
  <conditionalFormatting sqref="B17">
    <cfRule type="expression" dxfId="22" priority="1">
      <formula>($D17&lt;&gt;$D16)</formula>
    </cfRule>
  </conditionalFormatting>
  <conditionalFormatting sqref="B16 B18">
    <cfRule type="expression" dxfId="21" priority="2">
      <formula>($F16&lt;&gt;#REF!)</formula>
    </cfRule>
  </conditionalFormatting>
  <pageMargins left="0.7" right="0.7" top="0.75" bottom="0.75" header="0.3" footer="0.3"/>
  <pageSetup paperSize="9" scale="6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05"/>
  <sheetViews>
    <sheetView tabSelected="1" workbookViewId="0">
      <selection activeCell="B15" sqref="B15"/>
    </sheetView>
  </sheetViews>
  <sheetFormatPr defaultRowHeight="15" x14ac:dyDescent="0.25"/>
  <cols>
    <col min="1" max="1" width="15.7109375" customWidth="1"/>
    <col min="2" max="2" width="79.85546875" customWidth="1"/>
    <col min="3" max="3" width="12.7109375" customWidth="1"/>
    <col min="4" max="4" width="10.140625" customWidth="1"/>
    <col min="5" max="5" width="9" bestFit="1" customWidth="1"/>
    <col min="6" max="6" width="11.85546875" customWidth="1"/>
    <col min="7" max="7" width="11.28515625" bestFit="1" customWidth="1"/>
    <col min="8" max="8" width="10.5703125" bestFit="1" customWidth="1"/>
    <col min="9" max="9" width="10" bestFit="1" customWidth="1"/>
    <col min="10" max="10" width="11.28515625" bestFit="1" customWidth="1"/>
    <col min="11" max="11" width="10.5703125" bestFit="1" customWidth="1"/>
    <col min="12" max="12" width="10" bestFit="1" customWidth="1"/>
    <col min="13" max="13" width="10.85546875" bestFit="1" customWidth="1"/>
    <col min="14" max="14" width="11.5703125" customWidth="1"/>
    <col min="15" max="15" width="10" bestFit="1" customWidth="1"/>
    <col min="16" max="16" width="10.85546875" bestFit="1" customWidth="1"/>
    <col min="17" max="17" width="10.5703125" bestFit="1" customWidth="1"/>
    <col min="18" max="18" width="10" bestFit="1" customWidth="1"/>
    <col min="19" max="19" width="11.140625" customWidth="1"/>
  </cols>
  <sheetData>
    <row r="1" spans="1:19" ht="15" customHeight="1" x14ac:dyDescent="0.25">
      <c r="A1" s="39" t="s">
        <v>23</v>
      </c>
      <c r="B1" s="38" t="s">
        <v>22</v>
      </c>
      <c r="C1" s="16"/>
      <c r="D1" s="39" t="s">
        <v>70</v>
      </c>
      <c r="E1" s="38" t="s">
        <v>11</v>
      </c>
      <c r="F1" s="38"/>
      <c r="G1" s="38" t="s">
        <v>5</v>
      </c>
      <c r="H1" s="38"/>
      <c r="I1" s="38"/>
      <c r="J1" s="38" t="s">
        <v>7</v>
      </c>
      <c r="K1" s="38"/>
      <c r="L1" s="38"/>
      <c r="M1" s="38" t="s">
        <v>8</v>
      </c>
      <c r="N1" s="38"/>
      <c r="O1" s="38"/>
      <c r="P1" s="38" t="s">
        <v>9</v>
      </c>
      <c r="Q1" s="38"/>
      <c r="R1" s="38"/>
      <c r="S1" s="7"/>
    </row>
    <row r="2" spans="1:19" ht="30" x14ac:dyDescent="0.25">
      <c r="A2" s="40"/>
      <c r="B2" s="38"/>
      <c r="C2" s="4" t="s">
        <v>33</v>
      </c>
      <c r="D2" s="40"/>
      <c r="E2" s="7" t="s">
        <v>28</v>
      </c>
      <c r="F2" s="2" t="s">
        <v>12</v>
      </c>
      <c r="G2" s="2" t="s">
        <v>2</v>
      </c>
      <c r="H2" s="2" t="s">
        <v>3</v>
      </c>
      <c r="I2" s="7" t="s">
        <v>27</v>
      </c>
      <c r="J2" s="2" t="s">
        <v>2</v>
      </c>
      <c r="K2" s="2" t="s">
        <v>3</v>
      </c>
      <c r="L2" s="7" t="s">
        <v>27</v>
      </c>
      <c r="M2" s="2" t="s">
        <v>49</v>
      </c>
      <c r="N2" s="2" t="s">
        <v>3</v>
      </c>
      <c r="O2" s="7" t="s">
        <v>27</v>
      </c>
      <c r="P2" s="2" t="s">
        <v>2</v>
      </c>
      <c r="Q2" s="2" t="s">
        <v>3</v>
      </c>
      <c r="R2" s="7" t="s">
        <v>27</v>
      </c>
      <c r="S2" s="7" t="s">
        <v>43</v>
      </c>
    </row>
    <row r="3" spans="1:19" hidden="1" x14ac:dyDescent="0.25">
      <c r="A3" s="4"/>
      <c r="B3" s="6"/>
      <c r="C3" s="6"/>
      <c r="D3" s="6"/>
      <c r="E3" s="1" t="s">
        <v>25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  <c r="R3" s="1" t="s">
        <v>25</v>
      </c>
    </row>
    <row r="4" spans="1:19" x14ac:dyDescent="0.25">
      <c r="A4" s="5">
        <v>1</v>
      </c>
      <c r="B4" s="3" t="s">
        <v>0</v>
      </c>
      <c r="C4" s="17">
        <v>41883</v>
      </c>
      <c r="D4" s="3" t="s">
        <v>37</v>
      </c>
      <c r="E4" s="1" t="s">
        <v>10</v>
      </c>
      <c r="F4" s="8" t="s">
        <v>32</v>
      </c>
      <c r="G4" s="1" t="s">
        <v>1</v>
      </c>
      <c r="H4" s="1" t="s">
        <v>4</v>
      </c>
      <c r="I4" s="1" t="s">
        <v>6</v>
      </c>
      <c r="J4" s="1" t="s">
        <v>1</v>
      </c>
      <c r="K4" s="1" t="s">
        <v>4</v>
      </c>
      <c r="L4" s="1" t="s">
        <v>6</v>
      </c>
      <c r="M4" s="1" t="s">
        <v>50</v>
      </c>
      <c r="N4" s="1" t="s">
        <v>4</v>
      </c>
      <c r="O4" s="1" t="s">
        <v>6</v>
      </c>
      <c r="P4" s="1" t="s">
        <v>1</v>
      </c>
      <c r="Q4" s="1" t="s">
        <v>4</v>
      </c>
      <c r="R4" s="1" t="s">
        <v>6</v>
      </c>
      <c r="S4" s="1" t="s">
        <v>34</v>
      </c>
    </row>
    <row r="5" spans="1:19" x14ac:dyDescent="0.25">
      <c r="A5" s="5">
        <v>2</v>
      </c>
      <c r="B5" s="3" t="s">
        <v>15</v>
      </c>
      <c r="C5" s="17">
        <v>41942</v>
      </c>
      <c r="D5" s="3" t="s">
        <v>37</v>
      </c>
      <c r="E5" s="1" t="s">
        <v>10</v>
      </c>
      <c r="F5" s="8" t="s">
        <v>32</v>
      </c>
      <c r="G5" s="1" t="s">
        <v>1</v>
      </c>
      <c r="H5" s="1" t="s">
        <v>4</v>
      </c>
      <c r="I5" s="1" t="s">
        <v>6</v>
      </c>
      <c r="J5" s="1" t="s">
        <v>1</v>
      </c>
      <c r="K5" s="1" t="s">
        <v>4</v>
      </c>
      <c r="L5" s="1" t="s">
        <v>6</v>
      </c>
      <c r="M5" s="1" t="s">
        <v>50</v>
      </c>
      <c r="N5" s="1" t="s">
        <v>4</v>
      </c>
      <c r="O5" s="1" t="s">
        <v>6</v>
      </c>
      <c r="P5" s="1" t="s">
        <v>1</v>
      </c>
      <c r="Q5" s="1" t="s">
        <v>4</v>
      </c>
      <c r="R5" s="1" t="s">
        <v>6</v>
      </c>
      <c r="S5" s="1" t="s">
        <v>34</v>
      </c>
    </row>
    <row r="6" spans="1:19" x14ac:dyDescent="0.25">
      <c r="A6" s="5">
        <v>3</v>
      </c>
      <c r="B6" s="3" t="s">
        <v>175</v>
      </c>
      <c r="C6" s="17">
        <v>42069</v>
      </c>
      <c r="D6" s="3" t="s">
        <v>34</v>
      </c>
      <c r="E6" s="1" t="s">
        <v>13</v>
      </c>
      <c r="F6" s="8" t="s">
        <v>32</v>
      </c>
      <c r="G6" s="1" t="s">
        <v>24</v>
      </c>
      <c r="H6" s="1" t="s">
        <v>4</v>
      </c>
      <c r="I6" s="1" t="s">
        <v>26</v>
      </c>
      <c r="J6" s="1" t="s">
        <v>24</v>
      </c>
      <c r="K6" s="1" t="s">
        <v>4</v>
      </c>
      <c r="L6" s="1" t="s">
        <v>6</v>
      </c>
      <c r="M6" s="1" t="s">
        <v>25</v>
      </c>
      <c r="N6" s="1" t="s">
        <v>25</v>
      </c>
      <c r="O6" s="1" t="s">
        <v>25</v>
      </c>
      <c r="P6" s="1" t="s">
        <v>25</v>
      </c>
      <c r="Q6" s="1" t="s">
        <v>25</v>
      </c>
      <c r="R6" s="1" t="s">
        <v>25</v>
      </c>
      <c r="S6" s="1" t="s">
        <v>34</v>
      </c>
    </row>
    <row r="7" spans="1:19" x14ac:dyDescent="0.25">
      <c r="A7" s="5">
        <v>4</v>
      </c>
      <c r="B7" s="3" t="s">
        <v>16</v>
      </c>
      <c r="C7" s="17">
        <v>42070</v>
      </c>
      <c r="D7" s="3" t="s">
        <v>37</v>
      </c>
      <c r="E7" s="1" t="s">
        <v>13</v>
      </c>
      <c r="F7" s="8" t="s">
        <v>32</v>
      </c>
      <c r="G7" s="1" t="s">
        <v>1</v>
      </c>
      <c r="H7" s="1" t="s">
        <v>4</v>
      </c>
      <c r="I7" s="1" t="s">
        <v>6</v>
      </c>
      <c r="J7" s="1" t="s">
        <v>1</v>
      </c>
      <c r="K7" s="1" t="s">
        <v>4</v>
      </c>
      <c r="L7" s="1" t="s">
        <v>6</v>
      </c>
      <c r="M7" s="1" t="s">
        <v>50</v>
      </c>
      <c r="N7" s="1" t="s">
        <v>4</v>
      </c>
      <c r="O7" s="1" t="s">
        <v>6</v>
      </c>
      <c r="P7" s="1" t="s">
        <v>1</v>
      </c>
      <c r="Q7" s="1" t="s">
        <v>4</v>
      </c>
      <c r="R7" s="1" t="s">
        <v>6</v>
      </c>
      <c r="S7" s="1" t="s">
        <v>34</v>
      </c>
    </row>
    <row r="8" spans="1:19" x14ac:dyDescent="0.25">
      <c r="A8" s="5">
        <v>5</v>
      </c>
      <c r="B8" s="3" t="s">
        <v>17</v>
      </c>
      <c r="C8" s="17">
        <v>42110</v>
      </c>
      <c r="D8" s="3" t="s">
        <v>37</v>
      </c>
      <c r="E8" s="1" t="s">
        <v>14</v>
      </c>
      <c r="F8" s="8" t="s">
        <v>32</v>
      </c>
      <c r="G8" s="1" t="s">
        <v>1</v>
      </c>
      <c r="H8" s="1" t="s">
        <v>4</v>
      </c>
      <c r="I8" s="1" t="s">
        <v>6</v>
      </c>
      <c r="J8" s="1" t="s">
        <v>1</v>
      </c>
      <c r="K8" s="1" t="s">
        <v>4</v>
      </c>
      <c r="L8" s="1" t="s">
        <v>6</v>
      </c>
      <c r="M8" s="1" t="s">
        <v>50</v>
      </c>
      <c r="N8" s="1" t="s">
        <v>4</v>
      </c>
      <c r="O8" s="1" t="s">
        <v>6</v>
      </c>
      <c r="P8" s="1" t="s">
        <v>1</v>
      </c>
      <c r="Q8" s="1" t="s">
        <v>4</v>
      </c>
      <c r="R8" s="1" t="s">
        <v>6</v>
      </c>
      <c r="S8" s="1" t="s">
        <v>34</v>
      </c>
    </row>
    <row r="9" spans="1:19" x14ac:dyDescent="0.25">
      <c r="A9" s="5">
        <v>6</v>
      </c>
      <c r="B9" s="3" t="s">
        <v>18</v>
      </c>
      <c r="C9" s="17">
        <v>42118</v>
      </c>
      <c r="D9" s="3" t="s">
        <v>37</v>
      </c>
      <c r="E9" s="1" t="s">
        <v>14</v>
      </c>
      <c r="F9" s="8" t="s">
        <v>32</v>
      </c>
      <c r="G9" s="1" t="s">
        <v>19</v>
      </c>
      <c r="H9" s="1" t="s">
        <v>4</v>
      </c>
      <c r="I9" s="1" t="s">
        <v>26</v>
      </c>
      <c r="J9" s="1" t="s">
        <v>1</v>
      </c>
      <c r="K9" s="1" t="s">
        <v>4</v>
      </c>
      <c r="L9" s="1" t="s">
        <v>6</v>
      </c>
      <c r="M9" s="1" t="s">
        <v>51</v>
      </c>
      <c r="N9" s="1" t="s">
        <v>20</v>
      </c>
      <c r="O9" s="1" t="s">
        <v>6</v>
      </c>
      <c r="P9" s="1" t="s">
        <v>1</v>
      </c>
      <c r="Q9" s="1" t="s">
        <v>4</v>
      </c>
      <c r="R9" s="1" t="s">
        <v>6</v>
      </c>
      <c r="S9" s="1" t="s">
        <v>34</v>
      </c>
    </row>
    <row r="10" spans="1:19" x14ac:dyDescent="0.25">
      <c r="A10" s="5">
        <v>7</v>
      </c>
      <c r="B10" s="3" t="s">
        <v>21</v>
      </c>
      <c r="C10" s="17">
        <v>42158</v>
      </c>
      <c r="D10" s="3" t="s">
        <v>37</v>
      </c>
      <c r="E10" s="1" t="s">
        <v>14</v>
      </c>
      <c r="F10" s="8" t="s">
        <v>32</v>
      </c>
      <c r="G10" s="1" t="s">
        <v>19</v>
      </c>
      <c r="H10" s="1" t="s">
        <v>4</v>
      </c>
      <c r="I10" s="1" t="s">
        <v>6</v>
      </c>
      <c r="J10" s="1" t="s">
        <v>1</v>
      </c>
      <c r="K10" s="1" t="s">
        <v>4</v>
      </c>
      <c r="L10" s="1" t="s">
        <v>6</v>
      </c>
      <c r="M10" s="1" t="s">
        <v>51</v>
      </c>
      <c r="N10" s="1" t="s">
        <v>20</v>
      </c>
      <c r="O10" s="1" t="s">
        <v>6</v>
      </c>
      <c r="P10" s="1" t="s">
        <v>1</v>
      </c>
      <c r="Q10" s="1" t="s">
        <v>4</v>
      </c>
      <c r="R10" s="1" t="s">
        <v>6</v>
      </c>
      <c r="S10" s="1" t="s">
        <v>34</v>
      </c>
    </row>
    <row r="11" spans="1:19" x14ac:dyDescent="0.25">
      <c r="A11" s="5">
        <v>8</v>
      </c>
      <c r="B11" s="3" t="s">
        <v>174</v>
      </c>
      <c r="C11" s="17">
        <v>42494</v>
      </c>
      <c r="D11" s="3" t="s">
        <v>34</v>
      </c>
      <c r="E11" s="1" t="s">
        <v>38</v>
      </c>
      <c r="F11" s="8">
        <v>11</v>
      </c>
      <c r="G11" s="1" t="s">
        <v>19</v>
      </c>
      <c r="H11" s="1" t="s">
        <v>4</v>
      </c>
      <c r="I11" s="1" t="s">
        <v>6</v>
      </c>
      <c r="J11" s="1" t="s">
        <v>1</v>
      </c>
      <c r="K11" s="1" t="s">
        <v>4</v>
      </c>
      <c r="L11" s="1" t="s">
        <v>6</v>
      </c>
      <c r="M11" s="1" t="s">
        <v>51</v>
      </c>
      <c r="N11" s="1" t="s">
        <v>20</v>
      </c>
      <c r="O11" s="1" t="s">
        <v>6</v>
      </c>
      <c r="P11" s="1" t="s">
        <v>1</v>
      </c>
      <c r="Q11" s="1" t="s">
        <v>4</v>
      </c>
      <c r="R11" s="1" t="s">
        <v>6</v>
      </c>
      <c r="S11" s="1" t="s">
        <v>34</v>
      </c>
    </row>
    <row r="12" spans="1:19" x14ac:dyDescent="0.25">
      <c r="A12" s="5">
        <v>9</v>
      </c>
      <c r="B12" s="3" t="s">
        <v>40</v>
      </c>
      <c r="C12" s="17">
        <v>42518</v>
      </c>
      <c r="D12" s="3" t="s">
        <v>37</v>
      </c>
      <c r="E12" s="1" t="s">
        <v>42</v>
      </c>
      <c r="F12" s="8">
        <v>11</v>
      </c>
      <c r="G12" s="1" t="s">
        <v>19</v>
      </c>
      <c r="H12" s="1" t="s">
        <v>4</v>
      </c>
      <c r="I12" s="1" t="s">
        <v>26</v>
      </c>
      <c r="J12" s="1" t="s">
        <v>48</v>
      </c>
      <c r="K12" s="1" t="s">
        <v>4</v>
      </c>
      <c r="L12" s="1" t="s">
        <v>26</v>
      </c>
      <c r="M12" s="1" t="s">
        <v>51</v>
      </c>
      <c r="N12" s="1" t="s">
        <v>20</v>
      </c>
      <c r="O12" s="1" t="s">
        <v>6</v>
      </c>
      <c r="P12" s="1" t="s">
        <v>1</v>
      </c>
      <c r="Q12" s="1" t="s">
        <v>4</v>
      </c>
      <c r="R12" s="1" t="s">
        <v>6</v>
      </c>
      <c r="S12" s="1" t="s">
        <v>34</v>
      </c>
    </row>
    <row r="13" spans="1:19" x14ac:dyDescent="0.25">
      <c r="A13" s="5">
        <v>10</v>
      </c>
      <c r="B13" s="3" t="s">
        <v>41</v>
      </c>
      <c r="C13" s="17">
        <v>42542</v>
      </c>
      <c r="D13" s="3" t="s">
        <v>37</v>
      </c>
      <c r="E13" s="1" t="s">
        <v>44</v>
      </c>
      <c r="F13" s="8">
        <v>11</v>
      </c>
      <c r="G13" s="1" t="s">
        <v>19</v>
      </c>
      <c r="H13" s="1" t="s">
        <v>4</v>
      </c>
      <c r="I13" s="1" t="s">
        <v>26</v>
      </c>
      <c r="J13" s="1" t="s">
        <v>48</v>
      </c>
      <c r="K13" s="1" t="s">
        <v>4</v>
      </c>
      <c r="L13" s="1" t="s">
        <v>26</v>
      </c>
      <c r="M13" s="1" t="s">
        <v>52</v>
      </c>
      <c r="N13" s="1" t="s">
        <v>53</v>
      </c>
      <c r="O13" s="1" t="s">
        <v>6</v>
      </c>
      <c r="P13" s="1" t="s">
        <v>1</v>
      </c>
      <c r="Q13" s="1" t="s">
        <v>4</v>
      </c>
      <c r="R13" s="1" t="s">
        <v>6</v>
      </c>
      <c r="S13" s="1" t="s">
        <v>34</v>
      </c>
    </row>
    <row r="14" spans="1:19" x14ac:dyDescent="0.25">
      <c r="A14" s="5">
        <v>11</v>
      </c>
      <c r="B14" s="3" t="s">
        <v>47</v>
      </c>
      <c r="C14" s="17">
        <v>42566</v>
      </c>
      <c r="D14" s="3" t="s">
        <v>37</v>
      </c>
      <c r="E14" s="1" t="s">
        <v>45</v>
      </c>
      <c r="F14" s="8">
        <v>11</v>
      </c>
      <c r="G14" s="1" t="s">
        <v>19</v>
      </c>
      <c r="H14" s="1" t="s">
        <v>4</v>
      </c>
      <c r="I14" s="1" t="s">
        <v>26</v>
      </c>
      <c r="J14" s="1" t="s">
        <v>48</v>
      </c>
      <c r="K14" s="1" t="s">
        <v>4</v>
      </c>
      <c r="L14" s="1" t="s">
        <v>26</v>
      </c>
      <c r="M14" s="1" t="s">
        <v>52</v>
      </c>
      <c r="N14" s="1" t="s">
        <v>53</v>
      </c>
      <c r="O14" s="1" t="s">
        <v>6</v>
      </c>
      <c r="P14" s="1" t="s">
        <v>1</v>
      </c>
      <c r="Q14" s="1" t="s">
        <v>4</v>
      </c>
      <c r="R14" s="1" t="s">
        <v>6</v>
      </c>
      <c r="S14" s="18" t="s">
        <v>46</v>
      </c>
    </row>
    <row r="15" spans="1:19" x14ac:dyDescent="0.25">
      <c r="A15" s="5">
        <v>12</v>
      </c>
      <c r="B15" s="3" t="s">
        <v>73</v>
      </c>
      <c r="C15" s="17">
        <v>42622</v>
      </c>
      <c r="D15" s="3" t="s">
        <v>37</v>
      </c>
      <c r="E15" s="1" t="s">
        <v>45</v>
      </c>
      <c r="F15" s="8">
        <v>11</v>
      </c>
      <c r="G15" s="1" t="s">
        <v>54</v>
      </c>
      <c r="H15" s="1"/>
      <c r="I15" s="1"/>
      <c r="J15" s="1" t="s">
        <v>48</v>
      </c>
      <c r="K15" s="1" t="s">
        <v>4</v>
      </c>
      <c r="L15" s="1" t="s">
        <v>26</v>
      </c>
      <c r="M15" s="1" t="s">
        <v>52</v>
      </c>
      <c r="N15" s="1" t="s">
        <v>53</v>
      </c>
      <c r="O15" s="1" t="s">
        <v>6</v>
      </c>
      <c r="P15" s="1" t="s">
        <v>1</v>
      </c>
      <c r="Q15" s="1" t="s">
        <v>4</v>
      </c>
      <c r="R15" s="1" t="s">
        <v>6</v>
      </c>
      <c r="S15" s="18" t="s">
        <v>46</v>
      </c>
    </row>
    <row r="16" spans="1:19" x14ac:dyDescent="0.25">
      <c r="A16" s="5">
        <v>13</v>
      </c>
      <c r="B16" s="3" t="s">
        <v>74</v>
      </c>
      <c r="C16" s="17">
        <v>42638</v>
      </c>
      <c r="D16" s="3" t="s">
        <v>37</v>
      </c>
      <c r="E16" s="1" t="s">
        <v>45</v>
      </c>
      <c r="F16" s="8">
        <v>11</v>
      </c>
      <c r="G16" s="1" t="s">
        <v>54</v>
      </c>
      <c r="H16" s="1"/>
      <c r="I16" s="1"/>
      <c r="J16" s="1" t="s">
        <v>48</v>
      </c>
      <c r="K16" s="1" t="s">
        <v>4</v>
      </c>
      <c r="L16" s="1" t="s">
        <v>26</v>
      </c>
      <c r="M16" s="1" t="s">
        <v>52</v>
      </c>
      <c r="N16" s="1" t="s">
        <v>53</v>
      </c>
      <c r="O16" s="1" t="s">
        <v>6</v>
      </c>
      <c r="P16" s="1" t="s">
        <v>1</v>
      </c>
      <c r="Q16" s="1" t="s">
        <v>4</v>
      </c>
      <c r="R16" s="1" t="s">
        <v>6</v>
      </c>
      <c r="S16" s="18" t="s">
        <v>46</v>
      </c>
    </row>
    <row r="17" spans="1:19" x14ac:dyDescent="0.25">
      <c r="A17" s="5">
        <v>14</v>
      </c>
      <c r="B17" s="3" t="s">
        <v>75</v>
      </c>
      <c r="C17" s="17">
        <v>42654</v>
      </c>
      <c r="D17" s="3" t="s">
        <v>37</v>
      </c>
      <c r="E17" s="1" t="s">
        <v>45</v>
      </c>
      <c r="F17" s="8">
        <v>11</v>
      </c>
      <c r="G17" s="1" t="s">
        <v>54</v>
      </c>
      <c r="H17" s="1"/>
      <c r="I17" s="1"/>
      <c r="J17" s="1" t="s">
        <v>48</v>
      </c>
      <c r="K17" s="1" t="s">
        <v>4</v>
      </c>
      <c r="L17" s="1" t="s">
        <v>26</v>
      </c>
      <c r="M17" s="1" t="s">
        <v>52</v>
      </c>
      <c r="N17" s="1" t="s">
        <v>53</v>
      </c>
      <c r="O17" s="1" t="s">
        <v>6</v>
      </c>
      <c r="P17" s="1" t="s">
        <v>1</v>
      </c>
      <c r="Q17" s="1" t="s">
        <v>4</v>
      </c>
      <c r="R17" s="1" t="s">
        <v>6</v>
      </c>
      <c r="S17" s="18" t="s">
        <v>46</v>
      </c>
    </row>
    <row r="18" spans="1:19" x14ac:dyDescent="0.25">
      <c r="A18" s="5">
        <v>15</v>
      </c>
      <c r="B18" s="3" t="s">
        <v>76</v>
      </c>
      <c r="C18" s="17">
        <v>42662</v>
      </c>
      <c r="D18" s="3" t="s">
        <v>37</v>
      </c>
      <c r="E18" s="1" t="s">
        <v>45</v>
      </c>
      <c r="F18" s="8">
        <v>11</v>
      </c>
      <c r="G18" s="1" t="s">
        <v>54</v>
      </c>
      <c r="H18" s="1"/>
      <c r="I18" s="1"/>
      <c r="J18" s="1" t="s">
        <v>48</v>
      </c>
      <c r="K18" s="1" t="s">
        <v>4</v>
      </c>
      <c r="L18" s="1" t="s">
        <v>26</v>
      </c>
      <c r="M18" s="1" t="s">
        <v>52</v>
      </c>
      <c r="N18" s="1" t="s">
        <v>53</v>
      </c>
      <c r="O18" s="1" t="s">
        <v>6</v>
      </c>
      <c r="P18" s="1" t="s">
        <v>1</v>
      </c>
      <c r="Q18" s="1" t="s">
        <v>4</v>
      </c>
      <c r="R18" s="1" t="s">
        <v>6</v>
      </c>
      <c r="S18" s="18" t="s">
        <v>46</v>
      </c>
    </row>
    <row r="19" spans="1:19" x14ac:dyDescent="0.25">
      <c r="A19" s="5">
        <v>16</v>
      </c>
      <c r="B19" s="3" t="s">
        <v>67</v>
      </c>
      <c r="C19" s="17">
        <v>42670</v>
      </c>
      <c r="D19" s="3" t="s">
        <v>37</v>
      </c>
      <c r="E19" s="1" t="s">
        <v>45</v>
      </c>
      <c r="F19" s="8">
        <v>11</v>
      </c>
      <c r="G19" s="1" t="s">
        <v>19</v>
      </c>
      <c r="H19" s="1" t="s">
        <v>4</v>
      </c>
      <c r="I19" s="1" t="s">
        <v>26</v>
      </c>
      <c r="J19" s="1" t="s">
        <v>48</v>
      </c>
      <c r="K19" s="1" t="s">
        <v>4</v>
      </c>
      <c r="L19" s="1" t="s">
        <v>26</v>
      </c>
      <c r="M19" s="1" t="s">
        <v>52</v>
      </c>
      <c r="N19" s="1" t="s">
        <v>53</v>
      </c>
      <c r="O19" s="1" t="s">
        <v>6</v>
      </c>
      <c r="P19" s="1" t="s">
        <v>1</v>
      </c>
      <c r="Q19" s="1" t="s">
        <v>4</v>
      </c>
      <c r="R19" s="1" t="s">
        <v>6</v>
      </c>
      <c r="S19" s="18" t="s">
        <v>46</v>
      </c>
    </row>
    <row r="20" spans="1:19" x14ac:dyDescent="0.25">
      <c r="A20" s="5">
        <v>17</v>
      </c>
      <c r="B20" s="3" t="s">
        <v>68</v>
      </c>
      <c r="C20" s="17">
        <v>42694</v>
      </c>
      <c r="D20" s="3" t="s">
        <v>37</v>
      </c>
      <c r="E20" s="1" t="s">
        <v>45</v>
      </c>
      <c r="F20" s="8">
        <v>11</v>
      </c>
      <c r="G20" s="1" t="s">
        <v>54</v>
      </c>
      <c r="H20" s="1"/>
      <c r="I20" s="1"/>
      <c r="J20" s="1" t="s">
        <v>48</v>
      </c>
      <c r="K20" s="1" t="s">
        <v>4</v>
      </c>
      <c r="L20" s="1" t="s">
        <v>26</v>
      </c>
      <c r="M20" s="1" t="s">
        <v>52</v>
      </c>
      <c r="N20" s="1" t="s">
        <v>53</v>
      </c>
      <c r="O20" s="1" t="s">
        <v>6</v>
      </c>
      <c r="P20" s="1" t="s">
        <v>1</v>
      </c>
      <c r="Q20" s="1" t="s">
        <v>4</v>
      </c>
      <c r="R20" s="1" t="s">
        <v>6</v>
      </c>
      <c r="S20" s="18" t="s">
        <v>46</v>
      </c>
    </row>
    <row r="21" spans="1:19" x14ac:dyDescent="0.25">
      <c r="A21" s="5">
        <v>18</v>
      </c>
      <c r="B21" s="3" t="s">
        <v>69</v>
      </c>
      <c r="C21" s="17">
        <v>42702</v>
      </c>
      <c r="D21" s="3" t="s">
        <v>37</v>
      </c>
      <c r="E21" s="1" t="s">
        <v>45</v>
      </c>
      <c r="F21" s="8">
        <v>11</v>
      </c>
      <c r="G21" s="1" t="s">
        <v>19</v>
      </c>
      <c r="H21" s="1" t="s">
        <v>4</v>
      </c>
      <c r="I21" s="1" t="s">
        <v>26</v>
      </c>
      <c r="J21" s="1" t="s">
        <v>48</v>
      </c>
      <c r="K21" s="1" t="s">
        <v>4</v>
      </c>
      <c r="L21" s="1" t="s">
        <v>26</v>
      </c>
      <c r="M21" s="1" t="s">
        <v>52</v>
      </c>
      <c r="N21" s="1" t="s">
        <v>53</v>
      </c>
      <c r="O21" s="1" t="s">
        <v>6</v>
      </c>
      <c r="P21" s="1" t="s">
        <v>1</v>
      </c>
      <c r="Q21" s="1" t="s">
        <v>4</v>
      </c>
      <c r="R21" s="1" t="s">
        <v>6</v>
      </c>
      <c r="S21" s="18" t="s">
        <v>46</v>
      </c>
    </row>
    <row r="22" spans="1:19" x14ac:dyDescent="0.25">
      <c r="A22" s="5">
        <v>19</v>
      </c>
      <c r="B22" s="26" t="s">
        <v>172</v>
      </c>
      <c r="C22" s="17">
        <v>42926</v>
      </c>
      <c r="D22" s="26" t="s">
        <v>25</v>
      </c>
      <c r="E22" s="34" t="s">
        <v>25</v>
      </c>
      <c r="F22" s="34" t="s">
        <v>25</v>
      </c>
      <c r="G22" s="34" t="s">
        <v>25</v>
      </c>
      <c r="H22" s="34" t="s">
        <v>25</v>
      </c>
      <c r="I22" s="34" t="s">
        <v>25</v>
      </c>
      <c r="J22" s="34" t="s">
        <v>25</v>
      </c>
      <c r="K22" s="34" t="s">
        <v>25</v>
      </c>
      <c r="L22" s="34" t="s">
        <v>25</v>
      </c>
      <c r="M22" s="34" t="s">
        <v>25</v>
      </c>
      <c r="N22" s="34" t="s">
        <v>25</v>
      </c>
      <c r="O22" s="34" t="s">
        <v>25</v>
      </c>
      <c r="P22" s="34" t="s">
        <v>25</v>
      </c>
      <c r="Q22" s="34" t="s">
        <v>25</v>
      </c>
      <c r="R22" s="34" t="s">
        <v>25</v>
      </c>
      <c r="S22" s="34" t="s">
        <v>25</v>
      </c>
    </row>
    <row r="23" spans="1:19" x14ac:dyDescent="0.25">
      <c r="A23" s="5">
        <v>20</v>
      </c>
      <c r="B23" s="3" t="s">
        <v>177</v>
      </c>
      <c r="C23" s="17">
        <v>43038</v>
      </c>
      <c r="D23" s="3" t="s">
        <v>37</v>
      </c>
      <c r="E23" s="1" t="s">
        <v>176</v>
      </c>
      <c r="F23" s="8">
        <v>13</v>
      </c>
      <c r="G23" s="1" t="s">
        <v>19</v>
      </c>
      <c r="H23" s="1" t="s">
        <v>4</v>
      </c>
      <c r="I23" s="1" t="s">
        <v>26</v>
      </c>
      <c r="J23" s="1" t="s">
        <v>48</v>
      </c>
      <c r="K23" s="1" t="s">
        <v>4</v>
      </c>
      <c r="L23" s="1" t="s">
        <v>26</v>
      </c>
      <c r="M23" s="1" t="s">
        <v>52</v>
      </c>
      <c r="N23" s="1" t="s">
        <v>53</v>
      </c>
      <c r="O23" s="1" t="s">
        <v>6</v>
      </c>
      <c r="P23" s="1" t="s">
        <v>1</v>
      </c>
      <c r="Q23" s="1" t="s">
        <v>4</v>
      </c>
      <c r="R23" s="1" t="s">
        <v>6</v>
      </c>
      <c r="S23" s="18" t="s">
        <v>34</v>
      </c>
    </row>
    <row r="24" spans="1:19" x14ac:dyDescent="0.25">
      <c r="A24" s="5">
        <v>21</v>
      </c>
      <c r="B24" s="3" t="s">
        <v>178</v>
      </c>
      <c r="C24" s="17">
        <v>43138</v>
      </c>
      <c r="D24" s="3" t="s">
        <v>37</v>
      </c>
      <c r="E24" s="1" t="s">
        <v>176</v>
      </c>
      <c r="F24" s="8">
        <v>13</v>
      </c>
      <c r="G24" s="1" t="s">
        <v>19</v>
      </c>
      <c r="H24" s="1" t="s">
        <v>4</v>
      </c>
      <c r="I24" s="1" t="s">
        <v>26</v>
      </c>
      <c r="J24" s="1" t="s">
        <v>48</v>
      </c>
      <c r="K24" s="1" t="s">
        <v>4</v>
      </c>
      <c r="L24" s="1" t="s">
        <v>26</v>
      </c>
      <c r="M24" s="1" t="s">
        <v>52</v>
      </c>
      <c r="N24" s="1" t="s">
        <v>53</v>
      </c>
      <c r="O24" s="1" t="s">
        <v>6</v>
      </c>
      <c r="P24" s="1" t="s">
        <v>1</v>
      </c>
      <c r="Q24" s="1" t="s">
        <v>4</v>
      </c>
      <c r="R24" s="1" t="s">
        <v>6</v>
      </c>
      <c r="S24" s="18" t="s">
        <v>34</v>
      </c>
    </row>
    <row r="25" spans="1:19" x14ac:dyDescent="0.25">
      <c r="A25" s="5"/>
      <c r="B25" s="3"/>
      <c r="C25" s="3"/>
      <c r="D25" s="3"/>
      <c r="E25" s="1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8"/>
    </row>
    <row r="26" spans="1:19" x14ac:dyDescent="0.25">
      <c r="A26" s="5"/>
      <c r="B26" s="3"/>
      <c r="C26" s="3"/>
      <c r="D26" s="3"/>
      <c r="E26" s="1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8"/>
    </row>
    <row r="27" spans="1:19" x14ac:dyDescent="0.25">
      <c r="A27" s="5"/>
      <c r="B27" s="3"/>
      <c r="C27" s="3"/>
      <c r="D27" s="3"/>
      <c r="E27" s="1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8"/>
    </row>
    <row r="28" spans="1:19" x14ac:dyDescent="0.25">
      <c r="A28" s="5"/>
      <c r="B28" s="3"/>
      <c r="C28" s="3"/>
      <c r="D28" s="3"/>
      <c r="E28" s="1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8"/>
    </row>
    <row r="29" spans="1:19" x14ac:dyDescent="0.25">
      <c r="A29" s="5"/>
      <c r="B29" s="3"/>
      <c r="C29" s="3"/>
      <c r="D29" s="3"/>
      <c r="E29" s="1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5"/>
      <c r="B30" s="3"/>
      <c r="C30" s="3"/>
      <c r="D30" s="3"/>
      <c r="E30" s="1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"/>
      <c r="B31" s="3"/>
      <c r="C31" s="3"/>
      <c r="D31" s="3"/>
      <c r="E31" s="1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5"/>
      <c r="B32" s="3"/>
      <c r="C32" s="3"/>
      <c r="D32" s="3"/>
      <c r="E32" s="1"/>
      <c r="F32" s="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5"/>
      <c r="B33" s="3"/>
      <c r="C33" s="3"/>
      <c r="D33" s="3"/>
      <c r="E33" s="1"/>
      <c r="F33" s="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5"/>
      <c r="B34" s="3"/>
      <c r="C34" s="3"/>
      <c r="D34" s="3"/>
      <c r="E34" s="1"/>
      <c r="F34" s="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5"/>
      <c r="B35" s="3"/>
      <c r="C35" s="3"/>
      <c r="D35" s="3"/>
      <c r="E35" s="1"/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5"/>
      <c r="B36" s="3"/>
      <c r="C36" s="3"/>
      <c r="D36" s="3"/>
      <c r="E36" s="1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5"/>
      <c r="B37" s="3"/>
      <c r="C37" s="3"/>
      <c r="D37" s="3"/>
      <c r="E37" s="1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5"/>
      <c r="B38" s="3"/>
      <c r="C38" s="3"/>
      <c r="D38" s="3"/>
      <c r="E38" s="1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5"/>
      <c r="B39" s="3"/>
      <c r="C39" s="3"/>
      <c r="D39" s="3"/>
      <c r="E39" s="1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5"/>
      <c r="B40" s="3"/>
      <c r="C40" s="3"/>
      <c r="D40" s="3"/>
      <c r="E40" s="1"/>
      <c r="F40" s="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5"/>
      <c r="B41" s="3"/>
      <c r="C41" s="3"/>
      <c r="D41" s="3"/>
      <c r="E41" s="1"/>
      <c r="F41" s="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5"/>
      <c r="B42" s="3"/>
      <c r="C42" s="3"/>
      <c r="D42" s="3"/>
      <c r="E42" s="1"/>
      <c r="F42" s="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5"/>
      <c r="B43" s="3"/>
      <c r="C43" s="3"/>
      <c r="D43" s="3"/>
      <c r="E43" s="1"/>
      <c r="F43" s="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5"/>
      <c r="B44" s="3"/>
      <c r="C44" s="3"/>
      <c r="D44" s="3"/>
      <c r="E44" s="1"/>
      <c r="F44" s="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5"/>
      <c r="B45" s="3"/>
      <c r="C45" s="3"/>
      <c r="D45" s="3"/>
      <c r="E45" s="1"/>
      <c r="F45" s="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5"/>
      <c r="B46" s="3"/>
      <c r="C46" s="3"/>
      <c r="D46" s="3"/>
      <c r="E46" s="1"/>
      <c r="F46" s="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5"/>
      <c r="B47" s="3"/>
      <c r="C47" s="3"/>
      <c r="D47" s="3"/>
      <c r="E47" s="1"/>
      <c r="F47" s="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5"/>
      <c r="B48" s="3"/>
      <c r="C48" s="3"/>
      <c r="D48" s="3"/>
      <c r="E48" s="1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5"/>
      <c r="B49" s="3"/>
      <c r="C49" s="3"/>
      <c r="D49" s="3"/>
      <c r="E49" s="1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5"/>
      <c r="B50" s="3"/>
      <c r="C50" s="3"/>
      <c r="D50" s="3"/>
      <c r="E50" s="1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5"/>
      <c r="B51" s="3"/>
      <c r="C51" s="3"/>
      <c r="D51" s="3"/>
      <c r="E51" s="1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5"/>
      <c r="B52" s="3"/>
      <c r="C52" s="3"/>
      <c r="D52" s="3"/>
      <c r="E52" s="1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5"/>
      <c r="B53" s="3"/>
      <c r="C53" s="3"/>
      <c r="D53" s="3"/>
      <c r="E53" s="1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5"/>
      <c r="B54" s="3"/>
      <c r="C54" s="3"/>
      <c r="D54" s="3"/>
      <c r="E54" s="1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5"/>
      <c r="B55" s="3"/>
      <c r="C55" s="3"/>
      <c r="D55" s="3"/>
      <c r="E55" s="1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5"/>
      <c r="B56" s="3"/>
      <c r="C56" s="3"/>
      <c r="D56" s="3"/>
      <c r="E56" s="1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5"/>
      <c r="B57" s="3"/>
      <c r="C57" s="3"/>
      <c r="D57" s="3"/>
      <c r="E57" s="1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5"/>
      <c r="B58" s="3"/>
      <c r="C58" s="3"/>
      <c r="D58" s="3"/>
      <c r="E58" s="1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5"/>
      <c r="B59" s="3"/>
      <c r="C59" s="3"/>
      <c r="D59" s="3"/>
      <c r="E59" s="1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5"/>
      <c r="B60" s="3"/>
      <c r="C60" s="3"/>
      <c r="D60" s="3"/>
      <c r="E60" s="1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5"/>
      <c r="B61" s="3"/>
      <c r="C61" s="3"/>
      <c r="D61" s="3"/>
      <c r="E61" s="1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5"/>
      <c r="B62" s="3"/>
      <c r="C62" s="3"/>
      <c r="D62" s="3"/>
      <c r="E62" s="1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5"/>
      <c r="B63" s="3"/>
      <c r="C63" s="3"/>
      <c r="D63" s="3"/>
      <c r="E63" s="1"/>
      <c r="F63" s="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5"/>
      <c r="B64" s="3"/>
      <c r="C64" s="3"/>
      <c r="D64" s="3"/>
      <c r="E64" s="1"/>
      <c r="F64" s="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5"/>
      <c r="B65" s="3"/>
      <c r="C65" s="3"/>
      <c r="D65" s="3"/>
      <c r="E65" s="1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5"/>
      <c r="B66" s="3"/>
      <c r="C66" s="3"/>
      <c r="D66" s="3"/>
      <c r="E66" s="1"/>
      <c r="F66" s="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5"/>
      <c r="B67" s="3"/>
      <c r="C67" s="3"/>
      <c r="D67" s="3"/>
      <c r="E67" s="1"/>
      <c r="F67" s="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5"/>
      <c r="B68" s="3"/>
      <c r="C68" s="3"/>
      <c r="D68" s="3"/>
      <c r="E68" s="1"/>
      <c r="F68" s="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5"/>
      <c r="B69" s="3"/>
      <c r="C69" s="3"/>
      <c r="D69" s="3"/>
      <c r="E69" s="1"/>
      <c r="F69" s="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5"/>
      <c r="B70" s="3"/>
      <c r="C70" s="3"/>
      <c r="D70" s="3"/>
      <c r="E70" s="1"/>
      <c r="F70" s="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5"/>
      <c r="B71" s="3"/>
      <c r="C71" s="3"/>
      <c r="D71" s="3"/>
      <c r="E71" s="1"/>
      <c r="F71" s="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5"/>
      <c r="B72" s="3"/>
      <c r="C72" s="3"/>
      <c r="D72" s="3"/>
      <c r="E72" s="1"/>
      <c r="F72" s="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5"/>
      <c r="B73" s="3"/>
      <c r="C73" s="3"/>
      <c r="D73" s="3"/>
      <c r="E73" s="1"/>
      <c r="F73" s="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5"/>
      <c r="B74" s="3"/>
      <c r="C74" s="3"/>
      <c r="D74" s="3"/>
      <c r="E74" s="1"/>
      <c r="F74" s="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5"/>
      <c r="B75" s="3"/>
      <c r="C75" s="3"/>
      <c r="D75" s="3"/>
      <c r="E75" s="1"/>
      <c r="F75" s="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5"/>
      <c r="B76" s="3"/>
      <c r="C76" s="3"/>
      <c r="D76" s="3"/>
      <c r="E76" s="1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5"/>
      <c r="B77" s="3"/>
      <c r="C77" s="3"/>
      <c r="D77" s="3"/>
      <c r="E77" s="1"/>
      <c r="F77" s="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5"/>
      <c r="B78" s="3"/>
      <c r="C78" s="3"/>
      <c r="D78" s="3"/>
      <c r="E78" s="1"/>
      <c r="F78" s="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5"/>
      <c r="B79" s="3"/>
      <c r="C79" s="3"/>
      <c r="D79" s="3"/>
      <c r="E79" s="1"/>
      <c r="F79" s="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5"/>
      <c r="B80" s="3"/>
      <c r="C80" s="3"/>
      <c r="D80" s="3"/>
      <c r="E80" s="1"/>
      <c r="F80" s="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5"/>
      <c r="B81" s="3"/>
      <c r="C81" s="3"/>
      <c r="D81" s="3"/>
      <c r="E81" s="1"/>
      <c r="F81" s="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5"/>
      <c r="B82" s="3"/>
      <c r="C82" s="3"/>
      <c r="D82" s="3"/>
      <c r="E82" s="1"/>
      <c r="F82" s="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5"/>
      <c r="B83" s="3"/>
      <c r="C83" s="3"/>
      <c r="D83" s="3"/>
      <c r="E83" s="1"/>
      <c r="F83" s="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5"/>
      <c r="B84" s="3"/>
      <c r="C84" s="3"/>
      <c r="D84" s="3"/>
      <c r="E84" s="1"/>
      <c r="F84" s="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5"/>
      <c r="B85" s="3"/>
      <c r="C85" s="3"/>
      <c r="D85" s="3"/>
      <c r="E85" s="1"/>
      <c r="F85" s="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5"/>
      <c r="B86" s="3"/>
      <c r="C86" s="3"/>
      <c r="D86" s="3"/>
      <c r="E86" s="1"/>
      <c r="F86" s="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5"/>
      <c r="B87" s="3"/>
      <c r="C87" s="3"/>
      <c r="D87" s="3"/>
      <c r="E87" s="1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5"/>
      <c r="B88" s="3"/>
      <c r="C88" s="3"/>
      <c r="D88" s="3"/>
      <c r="E88" s="1"/>
      <c r="F88" s="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5"/>
      <c r="B89" s="3"/>
      <c r="C89" s="3"/>
      <c r="D89" s="3"/>
      <c r="E89" s="1"/>
      <c r="F89" s="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5"/>
      <c r="B90" s="3"/>
      <c r="C90" s="3"/>
      <c r="D90" s="3"/>
      <c r="E90" s="1"/>
      <c r="F90" s="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5"/>
      <c r="B91" s="3"/>
      <c r="C91" s="3"/>
      <c r="D91" s="3"/>
      <c r="E91" s="1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5"/>
      <c r="B92" s="3"/>
      <c r="C92" s="3"/>
      <c r="D92" s="3"/>
      <c r="E92" s="1"/>
      <c r="F92" s="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5"/>
      <c r="B93" s="3"/>
      <c r="C93" s="3"/>
      <c r="D93" s="3"/>
      <c r="E93" s="1"/>
      <c r="F93" s="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5"/>
      <c r="B94" s="3"/>
      <c r="C94" s="3"/>
      <c r="D94" s="3"/>
      <c r="E94" s="1"/>
      <c r="F94" s="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5"/>
      <c r="B95" s="3"/>
      <c r="C95" s="3"/>
      <c r="D95" s="3"/>
      <c r="E95" s="1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5"/>
      <c r="B96" s="3"/>
      <c r="C96" s="3"/>
      <c r="D96" s="3"/>
      <c r="E96" s="1"/>
      <c r="F96" s="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5"/>
      <c r="B97" s="3"/>
      <c r="C97" s="3"/>
      <c r="D97" s="3"/>
      <c r="E97" s="1"/>
      <c r="F97" s="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5"/>
      <c r="B98" s="3"/>
      <c r="C98" s="3"/>
      <c r="D98" s="3"/>
      <c r="E98" s="1"/>
      <c r="F98" s="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5"/>
      <c r="B99" s="3"/>
      <c r="C99" s="3"/>
      <c r="D99" s="3"/>
      <c r="E99" s="1"/>
      <c r="F99" s="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5"/>
      <c r="B100" s="3"/>
      <c r="C100" s="3"/>
      <c r="D100" s="3"/>
      <c r="E100" s="1"/>
      <c r="F100" s="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5"/>
      <c r="B101" s="3"/>
      <c r="C101" s="3"/>
      <c r="D101" s="3"/>
      <c r="E101" s="1"/>
      <c r="F101" s="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5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5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5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5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</sheetData>
  <mergeCells count="8">
    <mergeCell ref="J1:L1"/>
    <mergeCell ref="M1:O1"/>
    <mergeCell ref="P1:R1"/>
    <mergeCell ref="D1:D2"/>
    <mergeCell ref="A1:A2"/>
    <mergeCell ref="B1:B2"/>
    <mergeCell ref="E1:F1"/>
    <mergeCell ref="G1:I1"/>
  </mergeCells>
  <conditionalFormatting sqref="S4:S19 J12:K19 E13:K15 E17:F19 E4:R12 M13:R19 G16:G19 E29:R105 H17:K19 E20:E22 F22:S22 E23:F23 E25:F28">
    <cfRule type="expression" dxfId="20" priority="27">
      <formula>AND(E4&lt;&gt;E3,E3&lt;&gt;"-",E4&lt;&gt;"-",NOT(ISBLANK(E4)))</formula>
    </cfRule>
  </conditionalFormatting>
  <conditionalFormatting sqref="E3:R3">
    <cfRule type="expression" dxfId="19" priority="26">
      <formula>AND(E3&lt;&gt;E1,E1&lt;&gt;"-",E3&lt;&gt;"-")</formula>
    </cfRule>
  </conditionalFormatting>
  <conditionalFormatting sqref="H16:K16">
    <cfRule type="expression" dxfId="18" priority="33">
      <formula>AND(H16&lt;&gt;H14,H14&lt;&gt;"-",H16&lt;&gt;"-",NOT(ISBLANK(H16)))</formula>
    </cfRule>
  </conditionalFormatting>
  <conditionalFormatting sqref="E16">
    <cfRule type="expression" dxfId="17" priority="25">
      <formula>AND(E16&lt;&gt;E15,E15&lt;&gt;"-",E16&lt;&gt;"-",NOT(ISBLANK(E16)))</formula>
    </cfRule>
  </conditionalFormatting>
  <conditionalFormatting sqref="F16">
    <cfRule type="expression" dxfId="16" priority="24">
      <formula>AND(F16&lt;&gt;F15,F15&lt;&gt;"-",F16&lt;&gt;"-",NOT(ISBLANK(F16)))</formula>
    </cfRule>
  </conditionalFormatting>
  <conditionalFormatting sqref="L13:L19">
    <cfRule type="expression" dxfId="15" priority="23">
      <formula>AND(L13&lt;&gt;L12,L12&lt;&gt;"-",L13&lt;&gt;"-",NOT(ISBLANK(L13)))</formula>
    </cfRule>
  </conditionalFormatting>
  <conditionalFormatting sqref="M21:S21 F21 J21:K21">
    <cfRule type="expression" dxfId="14" priority="17">
      <formula>AND(F21&lt;&gt;F20,F20&lt;&gt;"-",F21&lt;&gt;"-",NOT(ISBLANK(F21)))</formula>
    </cfRule>
  </conditionalFormatting>
  <conditionalFormatting sqref="L21">
    <cfRule type="expression" dxfId="13" priority="16">
      <formula>AND(L21&lt;&gt;L20,L20&lt;&gt;"-",L21&lt;&gt;"-",NOT(ISBLANK(L21)))</formula>
    </cfRule>
  </conditionalFormatting>
  <conditionalFormatting sqref="G21">
    <cfRule type="expression" dxfId="12" priority="15">
      <formula>AND(G21&lt;&gt;G20,G20&lt;&gt;"-",G21&lt;&gt;"-",NOT(ISBLANK(G21)))</formula>
    </cfRule>
  </conditionalFormatting>
  <conditionalFormatting sqref="M20:S20 F20:K20">
    <cfRule type="expression" dxfId="11" priority="19">
      <formula>AND(F20&lt;&gt;F19,F19&lt;&gt;"-",F20&lt;&gt;"-",NOT(ISBLANK(F20)))</formula>
    </cfRule>
  </conditionalFormatting>
  <conditionalFormatting sqref="L20">
    <cfRule type="expression" dxfId="10" priority="18">
      <formula>AND(L20&lt;&gt;L19,L19&lt;&gt;"-",L20&lt;&gt;"-",NOT(ISBLANK(L20)))</formula>
    </cfRule>
  </conditionalFormatting>
  <conditionalFormatting sqref="H21:I21">
    <cfRule type="expression" dxfId="9" priority="14">
      <formula>AND(H21&lt;&gt;H20,H20&lt;&gt;"-",H21&lt;&gt;"-",NOT(ISBLANK(H21)))</formula>
    </cfRule>
  </conditionalFormatting>
  <conditionalFormatting sqref="M23:S23 J23:K23 J25:K28 M25:S28">
    <cfRule type="expression" dxfId="8" priority="9">
      <formula>AND(J23&lt;&gt;J22,J22&lt;&gt;"-",J23&lt;&gt;"-",NOT(ISBLANK(J23)))</formula>
    </cfRule>
  </conditionalFormatting>
  <conditionalFormatting sqref="L23 L25:L28">
    <cfRule type="expression" dxfId="7" priority="8">
      <formula>AND(L23&lt;&gt;L22,L22&lt;&gt;"-",L23&lt;&gt;"-",NOT(ISBLANK(L23)))</formula>
    </cfRule>
  </conditionalFormatting>
  <conditionalFormatting sqref="G23 G25:G28">
    <cfRule type="expression" dxfId="6" priority="7">
      <formula>AND(G23&lt;&gt;G22,G22&lt;&gt;"-",G23&lt;&gt;"-",NOT(ISBLANK(G23)))</formula>
    </cfRule>
  </conditionalFormatting>
  <conditionalFormatting sqref="H23:I23 H25:I28">
    <cfRule type="expression" dxfId="5" priority="6">
      <formula>AND(H23&lt;&gt;H22,H22&lt;&gt;"-",H23&lt;&gt;"-",NOT(ISBLANK(H23)))</formula>
    </cfRule>
  </conditionalFormatting>
  <conditionalFormatting sqref="E24:F24">
    <cfRule type="expression" dxfId="4" priority="5">
      <formula>AND(E24&lt;&gt;E23,E23&lt;&gt;"-",E24&lt;&gt;"-",NOT(ISBLANK(E24)))</formula>
    </cfRule>
  </conditionalFormatting>
  <conditionalFormatting sqref="M24:S24 J24:K24">
    <cfRule type="expression" dxfId="3" priority="4">
      <formula>AND(J24&lt;&gt;J23,J23&lt;&gt;"-",J24&lt;&gt;"-",NOT(ISBLANK(J24)))</formula>
    </cfRule>
  </conditionalFormatting>
  <conditionalFormatting sqref="L24">
    <cfRule type="expression" dxfId="2" priority="3">
      <formula>AND(L24&lt;&gt;L23,L23&lt;&gt;"-",L24&lt;&gt;"-",NOT(ISBLANK(L24)))</formula>
    </cfRule>
  </conditionalFormatting>
  <conditionalFormatting sqref="G24">
    <cfRule type="expression" dxfId="1" priority="2">
      <formula>AND(G24&lt;&gt;G23,G23&lt;&gt;"-",G24&lt;&gt;"-",NOT(ISBLANK(G24)))</formula>
    </cfRule>
  </conditionalFormatting>
  <conditionalFormatting sqref="H24:I24">
    <cfRule type="expression" dxfId="0" priority="1">
      <formula>AND(H24&lt;&gt;H23,H23&lt;&gt;"-",H24&lt;&gt;"-",NOT(ISBLANK(H24)))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Key</vt:lpstr>
    </vt:vector>
  </TitlesOfParts>
  <Company>SSTL-UK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Jales</dc:creator>
  <cp:lastModifiedBy>Philip Jales</cp:lastModifiedBy>
  <cp:lastPrinted>2017-06-13T18:53:08Z</cp:lastPrinted>
  <dcterms:created xsi:type="dcterms:W3CDTF">2016-02-22T13:39:40Z</dcterms:created>
  <dcterms:modified xsi:type="dcterms:W3CDTF">2018-05-22T20:48:01Z</dcterms:modified>
</cp:coreProperties>
</file>